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345" windowWidth="19440" windowHeight="11955"/>
  </bookViews>
  <sheets>
    <sheet name="Округ" sheetId="6" r:id="rId1"/>
  </sheets>
  <calcPr calcId="145621"/>
</workbook>
</file>

<file path=xl/calcChain.xml><?xml version="1.0" encoding="utf-8"?>
<calcChain xmlns="http://schemas.openxmlformats.org/spreadsheetml/2006/main">
  <c r="Q93" i="6" l="1"/>
  <c r="W28" i="6" l="1"/>
  <c r="R28" i="6"/>
  <c r="R27" i="6"/>
  <c r="X28" i="6"/>
  <c r="V28" i="6"/>
  <c r="U28" i="6"/>
  <c r="X94" i="6" l="1"/>
  <c r="W94" i="6"/>
  <c r="V94" i="6"/>
  <c r="U94" i="6"/>
  <c r="R94" i="6"/>
  <c r="Q94" i="6"/>
  <c r="X142" i="6" l="1"/>
  <c r="W142" i="6"/>
  <c r="U142" i="6"/>
  <c r="Q142" i="6"/>
  <c r="X8" i="6" l="1"/>
  <c r="X143" i="6" l="1"/>
  <c r="Q143" i="6"/>
  <c r="W143" i="6" l="1"/>
  <c r="U143" i="6"/>
  <c r="X95" i="6"/>
  <c r="W95" i="6"/>
  <c r="V95" i="6"/>
  <c r="U95" i="6"/>
  <c r="R95" i="6"/>
  <c r="Q95" i="6"/>
  <c r="X93" i="6"/>
  <c r="W93" i="6"/>
  <c r="V93" i="6"/>
  <c r="U93" i="6"/>
  <c r="R93" i="6"/>
  <c r="X52" i="6"/>
  <c r="W52" i="6"/>
  <c r="V52" i="6"/>
  <c r="U52" i="6"/>
  <c r="R52" i="6"/>
  <c r="Q52" i="6"/>
  <c r="U8" i="6" l="1"/>
  <c r="W8" i="6"/>
  <c r="U9" i="6"/>
  <c r="V9" i="6"/>
  <c r="W9" i="6"/>
  <c r="X9" i="6"/>
  <c r="U10" i="6"/>
  <c r="W10" i="6"/>
  <c r="X10" i="6"/>
  <c r="U11" i="6"/>
  <c r="V11" i="6"/>
  <c r="W11" i="6"/>
  <c r="X11" i="6"/>
  <c r="U12" i="6"/>
  <c r="V12" i="6"/>
  <c r="W12" i="6"/>
  <c r="X12" i="6"/>
  <c r="U13" i="6"/>
  <c r="W13" i="6"/>
  <c r="X13" i="6"/>
  <c r="U14" i="6"/>
  <c r="W14" i="6"/>
  <c r="X14" i="6"/>
  <c r="U15" i="6"/>
  <c r="W15" i="6"/>
  <c r="X15" i="6"/>
  <c r="U16" i="6"/>
  <c r="W16" i="6"/>
  <c r="X16" i="6"/>
  <c r="U17" i="6"/>
  <c r="V17" i="6"/>
  <c r="W17" i="6"/>
  <c r="X17" i="6"/>
  <c r="U18" i="6"/>
  <c r="V18" i="6"/>
  <c r="W18" i="6"/>
  <c r="X18" i="6"/>
  <c r="U19" i="6"/>
  <c r="V19" i="6"/>
  <c r="W19" i="6"/>
  <c r="X19" i="6"/>
  <c r="U20" i="6"/>
  <c r="W20" i="6"/>
  <c r="X20" i="6"/>
  <c r="U21" i="6"/>
  <c r="V21" i="6"/>
  <c r="W21" i="6"/>
  <c r="X21" i="6"/>
  <c r="U22" i="6"/>
  <c r="W22" i="6"/>
  <c r="X22" i="6"/>
  <c r="U23" i="6"/>
  <c r="V23" i="6"/>
  <c r="W23" i="6"/>
  <c r="X23" i="6"/>
  <c r="U24" i="6"/>
  <c r="W24" i="6"/>
  <c r="X24" i="6"/>
  <c r="U25" i="6"/>
  <c r="V25" i="6"/>
  <c r="W25" i="6"/>
  <c r="X25" i="6"/>
  <c r="U26" i="6"/>
  <c r="W26" i="6"/>
  <c r="X26" i="6"/>
  <c r="U27" i="6"/>
  <c r="V27" i="6"/>
  <c r="W27" i="6"/>
  <c r="X27" i="6"/>
  <c r="U29" i="6"/>
  <c r="V29" i="6"/>
  <c r="W29" i="6"/>
  <c r="X29" i="6"/>
  <c r="U30" i="6"/>
  <c r="W30" i="6"/>
  <c r="X30" i="6"/>
  <c r="U31" i="6"/>
  <c r="V31" i="6"/>
  <c r="W31" i="6"/>
  <c r="X31" i="6"/>
  <c r="U32" i="6"/>
  <c r="W32" i="6"/>
  <c r="X32" i="6"/>
  <c r="U33" i="6"/>
  <c r="V33" i="6"/>
  <c r="W33" i="6"/>
  <c r="X33" i="6"/>
  <c r="U34" i="6"/>
  <c r="W34" i="6"/>
  <c r="X34" i="6"/>
  <c r="U35" i="6"/>
  <c r="V35" i="6"/>
  <c r="W35" i="6"/>
  <c r="X35" i="6"/>
  <c r="U36" i="6"/>
  <c r="V36" i="6"/>
  <c r="W36" i="6"/>
  <c r="X36" i="6"/>
  <c r="U37" i="6"/>
  <c r="W37" i="6"/>
  <c r="X37" i="6"/>
  <c r="U38" i="6"/>
  <c r="W38" i="6"/>
  <c r="X38" i="6"/>
  <c r="U39" i="6"/>
  <c r="V39" i="6"/>
  <c r="W39" i="6"/>
  <c r="X39" i="6"/>
  <c r="U40" i="6"/>
  <c r="W40" i="6"/>
  <c r="X40" i="6"/>
  <c r="U41" i="6"/>
  <c r="W41" i="6"/>
  <c r="X41" i="6"/>
  <c r="U42" i="6"/>
  <c r="W42" i="6"/>
  <c r="X42" i="6"/>
  <c r="U43" i="6"/>
  <c r="W43" i="6"/>
  <c r="X43" i="6"/>
  <c r="U44" i="6"/>
  <c r="W44" i="6"/>
  <c r="X44" i="6"/>
  <c r="U45" i="6"/>
  <c r="W45" i="6"/>
  <c r="X45" i="6"/>
  <c r="U46" i="6"/>
  <c r="V46" i="6"/>
  <c r="W46" i="6"/>
  <c r="X46" i="6"/>
  <c r="U47" i="6"/>
  <c r="W47" i="6"/>
  <c r="X47" i="6"/>
  <c r="U48" i="6"/>
  <c r="W48" i="6"/>
  <c r="X48" i="6"/>
  <c r="U49" i="6"/>
  <c r="W49" i="6"/>
  <c r="X49" i="6"/>
  <c r="U50" i="6"/>
  <c r="W50" i="6"/>
  <c r="X50" i="6"/>
  <c r="U51" i="6"/>
  <c r="W51" i="6"/>
  <c r="X51" i="6"/>
  <c r="U53" i="6"/>
  <c r="V53" i="6"/>
  <c r="W53" i="6"/>
  <c r="X53" i="6"/>
  <c r="U54" i="6"/>
  <c r="W54" i="6"/>
  <c r="X54" i="6"/>
  <c r="U55" i="6"/>
  <c r="W55" i="6"/>
  <c r="X55" i="6"/>
  <c r="U56" i="6"/>
  <c r="W56" i="6"/>
  <c r="X56" i="6"/>
  <c r="U57" i="6"/>
  <c r="V57" i="6"/>
  <c r="W57" i="6"/>
  <c r="X57" i="6"/>
  <c r="U58" i="6"/>
  <c r="W58" i="6"/>
  <c r="X58" i="6"/>
  <c r="U59" i="6"/>
  <c r="W59" i="6"/>
  <c r="X59" i="6"/>
  <c r="U60" i="6"/>
  <c r="W60" i="6"/>
  <c r="X60" i="6"/>
  <c r="U61" i="6"/>
  <c r="V61" i="6"/>
  <c r="W61" i="6"/>
  <c r="X61" i="6"/>
  <c r="U62" i="6"/>
  <c r="W62" i="6"/>
  <c r="X62" i="6"/>
  <c r="U63" i="6"/>
  <c r="W63" i="6"/>
  <c r="X63" i="6"/>
  <c r="U64" i="6"/>
  <c r="W64" i="6"/>
  <c r="X64" i="6"/>
  <c r="U65" i="6"/>
  <c r="W65" i="6"/>
  <c r="X65" i="6"/>
  <c r="U66" i="6"/>
  <c r="W66" i="6"/>
  <c r="X66" i="6"/>
  <c r="U67" i="6"/>
  <c r="W67" i="6"/>
  <c r="X67" i="6"/>
  <c r="U68" i="6"/>
  <c r="W68" i="6"/>
  <c r="X68" i="6"/>
  <c r="U69" i="6"/>
  <c r="V69" i="6"/>
  <c r="W69" i="6"/>
  <c r="X69" i="6"/>
  <c r="U70" i="6"/>
  <c r="V70" i="6"/>
  <c r="W70" i="6"/>
  <c r="X70" i="6"/>
  <c r="U71" i="6"/>
  <c r="V71" i="6"/>
  <c r="W71" i="6"/>
  <c r="X71" i="6"/>
  <c r="U72" i="6"/>
  <c r="W72" i="6"/>
  <c r="X72" i="6"/>
  <c r="U73" i="6"/>
  <c r="W73" i="6"/>
  <c r="X73" i="6"/>
  <c r="U74" i="6"/>
  <c r="V74" i="6"/>
  <c r="W74" i="6"/>
  <c r="X74" i="6"/>
  <c r="U75" i="6"/>
  <c r="W75" i="6"/>
  <c r="X75" i="6"/>
  <c r="U76" i="6"/>
  <c r="W76" i="6"/>
  <c r="X76" i="6"/>
  <c r="U77" i="6"/>
  <c r="W77" i="6"/>
  <c r="X77" i="6"/>
  <c r="U78" i="6"/>
  <c r="W78" i="6"/>
  <c r="X78" i="6"/>
  <c r="U79" i="6"/>
  <c r="W79" i="6"/>
  <c r="X79" i="6"/>
  <c r="U80" i="6"/>
  <c r="W80" i="6"/>
  <c r="X80" i="6"/>
  <c r="U81" i="6"/>
  <c r="V81" i="6"/>
  <c r="W81" i="6"/>
  <c r="X81" i="6"/>
  <c r="U82" i="6"/>
  <c r="V82" i="6"/>
  <c r="W82" i="6"/>
  <c r="X82" i="6"/>
  <c r="U83" i="6"/>
  <c r="V83" i="6"/>
  <c r="W83" i="6"/>
  <c r="X83" i="6"/>
  <c r="U84" i="6"/>
  <c r="W84" i="6"/>
  <c r="X84" i="6"/>
  <c r="U85" i="6"/>
  <c r="W85" i="6"/>
  <c r="X85" i="6"/>
  <c r="U86" i="6"/>
  <c r="W86" i="6"/>
  <c r="X86" i="6"/>
  <c r="U87" i="6"/>
  <c r="W87" i="6"/>
  <c r="X87" i="6"/>
  <c r="U88" i="6"/>
  <c r="W88" i="6"/>
  <c r="X88" i="6"/>
  <c r="U89" i="6"/>
  <c r="W89" i="6"/>
  <c r="X89" i="6"/>
  <c r="U90" i="6"/>
  <c r="V90" i="6"/>
  <c r="W90" i="6"/>
  <c r="X90" i="6"/>
  <c r="U91" i="6"/>
  <c r="W91" i="6"/>
  <c r="X91" i="6"/>
  <c r="U92" i="6"/>
  <c r="W92" i="6"/>
  <c r="X92" i="6"/>
  <c r="U96" i="6"/>
  <c r="V96" i="6"/>
  <c r="W96" i="6"/>
  <c r="X96" i="6"/>
  <c r="U97" i="6"/>
  <c r="V97" i="6"/>
  <c r="W97" i="6"/>
  <c r="X97" i="6"/>
  <c r="U98" i="6"/>
  <c r="V98" i="6"/>
  <c r="W98" i="6"/>
  <c r="X98" i="6"/>
  <c r="U99" i="6"/>
  <c r="W99" i="6"/>
  <c r="X99" i="6"/>
  <c r="U100" i="6"/>
  <c r="W100" i="6"/>
  <c r="X100" i="6"/>
  <c r="U101" i="6"/>
  <c r="W101" i="6"/>
  <c r="X101" i="6"/>
  <c r="U102" i="6"/>
  <c r="W102" i="6"/>
  <c r="X102" i="6"/>
  <c r="U103" i="6"/>
  <c r="W103" i="6"/>
  <c r="X103" i="6"/>
  <c r="U104" i="6"/>
  <c r="W104" i="6"/>
  <c r="X104" i="6"/>
  <c r="U105" i="6"/>
  <c r="W105" i="6"/>
  <c r="X105" i="6"/>
  <c r="U106" i="6"/>
  <c r="W106" i="6"/>
  <c r="X106" i="6"/>
  <c r="U107" i="6"/>
  <c r="W107" i="6"/>
  <c r="X107" i="6"/>
  <c r="U108" i="6"/>
  <c r="W108" i="6"/>
  <c r="X108" i="6"/>
  <c r="U109" i="6"/>
  <c r="W109" i="6"/>
  <c r="X109" i="6"/>
  <c r="U110" i="6"/>
  <c r="W110" i="6"/>
  <c r="X110" i="6"/>
  <c r="U111" i="6"/>
  <c r="W111" i="6"/>
  <c r="X111" i="6"/>
  <c r="U112" i="6"/>
  <c r="W112" i="6"/>
  <c r="X112" i="6"/>
  <c r="U113" i="6"/>
  <c r="W113" i="6"/>
  <c r="X113" i="6"/>
  <c r="U114" i="6"/>
  <c r="V114" i="6"/>
  <c r="W114" i="6"/>
  <c r="X114" i="6"/>
  <c r="U115" i="6"/>
  <c r="W115" i="6"/>
  <c r="X115" i="6"/>
  <c r="U116" i="6"/>
  <c r="W116" i="6"/>
  <c r="X116" i="6"/>
  <c r="U117" i="6"/>
  <c r="W117" i="6"/>
  <c r="X117" i="6"/>
  <c r="U118" i="6"/>
  <c r="W118" i="6"/>
  <c r="X118" i="6"/>
  <c r="U119" i="6"/>
  <c r="W119" i="6"/>
  <c r="X119" i="6"/>
  <c r="U120" i="6"/>
  <c r="W120" i="6"/>
  <c r="X120" i="6"/>
  <c r="U121" i="6"/>
  <c r="W121" i="6"/>
  <c r="X121" i="6"/>
  <c r="U122" i="6"/>
  <c r="W122" i="6"/>
  <c r="X122" i="6"/>
  <c r="U123" i="6"/>
  <c r="W123" i="6"/>
  <c r="X123" i="6"/>
  <c r="U124" i="6"/>
  <c r="W124" i="6"/>
  <c r="X124" i="6"/>
  <c r="U125" i="6"/>
  <c r="W125" i="6"/>
  <c r="X125" i="6"/>
  <c r="U126" i="6"/>
  <c r="W126" i="6"/>
  <c r="X126" i="6"/>
  <c r="U127" i="6"/>
  <c r="W127" i="6"/>
  <c r="X127" i="6"/>
  <c r="U128" i="6"/>
  <c r="W128" i="6"/>
  <c r="X128" i="6"/>
  <c r="U129" i="6"/>
  <c r="W129" i="6"/>
  <c r="X129" i="6"/>
  <c r="U130" i="6"/>
  <c r="W130" i="6"/>
  <c r="X130" i="6"/>
  <c r="U131" i="6"/>
  <c r="W131" i="6"/>
  <c r="X131" i="6"/>
  <c r="U132" i="6"/>
  <c r="W132" i="6"/>
  <c r="X132" i="6"/>
  <c r="U133" i="6"/>
  <c r="W133" i="6"/>
  <c r="X133" i="6"/>
  <c r="U134" i="6"/>
  <c r="W134" i="6"/>
  <c r="X134" i="6"/>
  <c r="U135" i="6"/>
  <c r="W135" i="6"/>
  <c r="X135" i="6"/>
  <c r="U136" i="6"/>
  <c r="W136" i="6"/>
  <c r="X136" i="6"/>
  <c r="U137" i="6"/>
  <c r="W137" i="6"/>
  <c r="X137" i="6"/>
  <c r="U138" i="6"/>
  <c r="W138" i="6"/>
  <c r="X138" i="6"/>
  <c r="U139" i="6"/>
  <c r="W139" i="6"/>
  <c r="X139" i="6"/>
  <c r="U140" i="6"/>
  <c r="W140" i="6"/>
  <c r="X140" i="6"/>
  <c r="U141" i="6"/>
  <c r="U144" i="6"/>
  <c r="V144" i="6"/>
  <c r="W144" i="6"/>
  <c r="X144" i="6"/>
  <c r="R70" i="6" l="1"/>
  <c r="Q70" i="6"/>
  <c r="R69" i="6"/>
  <c r="Q69" i="6"/>
  <c r="X141" i="6"/>
  <c r="R81" i="6"/>
  <c r="Q81" i="6"/>
  <c r="W141" i="6" l="1"/>
  <c r="Q141" i="6"/>
  <c r="R82" i="6"/>
  <c r="Q82" i="6"/>
  <c r="Q28" i="6"/>
  <c r="U145" i="6" l="1"/>
  <c r="U146" i="6"/>
  <c r="U147" i="6"/>
  <c r="U148" i="6"/>
  <c r="U149" i="6"/>
  <c r="R144" i="6"/>
  <c r="R114" i="6"/>
  <c r="R98" i="6"/>
  <c r="R97" i="6"/>
  <c r="R96" i="6"/>
  <c r="R90" i="6"/>
  <c r="R83" i="6"/>
  <c r="R74" i="6"/>
  <c r="R71" i="6"/>
  <c r="R61" i="6"/>
  <c r="R57" i="6"/>
  <c r="R53" i="6"/>
  <c r="R46" i="6"/>
  <c r="R39" i="6"/>
  <c r="R36" i="6"/>
  <c r="R35" i="6"/>
  <c r="R33" i="6"/>
  <c r="R31" i="6"/>
  <c r="R29" i="6"/>
  <c r="R25" i="6"/>
  <c r="R23" i="6"/>
  <c r="R21" i="6"/>
  <c r="R19" i="6"/>
  <c r="R18" i="6"/>
  <c r="R17" i="6"/>
  <c r="R12" i="6"/>
  <c r="R11" i="6"/>
  <c r="R9" i="6"/>
  <c r="Q8" i="6"/>
  <c r="Q11" i="6"/>
  <c r="Q12" i="6"/>
  <c r="Q14" i="6"/>
  <c r="Q16" i="6"/>
  <c r="Q17" i="6"/>
  <c r="Q18" i="6"/>
  <c r="Q19" i="6"/>
  <c r="Q20" i="6"/>
  <c r="Q21" i="6"/>
  <c r="Q22" i="6"/>
  <c r="Q23" i="6"/>
  <c r="Q24" i="6"/>
  <c r="Q25" i="6"/>
  <c r="Q26" i="6"/>
  <c r="Q27" i="6"/>
  <c r="Q29" i="6"/>
  <c r="Q31" i="6"/>
  <c r="Q32" i="6"/>
  <c r="Q33" i="6"/>
  <c r="Q34" i="6"/>
  <c r="Q35" i="6"/>
  <c r="Q36" i="6"/>
  <c r="Q38" i="6"/>
  <c r="Q39" i="6"/>
  <c r="Q41" i="6"/>
  <c r="Q43" i="6"/>
  <c r="Q45" i="6"/>
  <c r="Q46" i="6"/>
  <c r="Q48" i="6"/>
  <c r="Q50" i="6"/>
  <c r="Q53" i="6"/>
  <c r="Q54" i="6"/>
  <c r="Q56" i="6"/>
  <c r="Q57" i="6"/>
  <c r="Q58" i="6"/>
  <c r="Q60" i="6"/>
  <c r="Q61" i="6"/>
  <c r="Q63" i="6"/>
  <c r="Q65" i="6"/>
  <c r="Q67" i="6"/>
  <c r="Q71" i="6"/>
  <c r="Q72" i="6"/>
  <c r="Q74" i="6"/>
  <c r="Q75" i="6"/>
  <c r="Q77" i="6"/>
  <c r="Q79" i="6"/>
  <c r="Q83" i="6"/>
  <c r="Q84" i="6"/>
  <c r="Q86" i="6"/>
  <c r="Q88" i="6"/>
  <c r="Q90" i="6"/>
  <c r="Q91" i="6"/>
  <c r="Q96" i="6"/>
  <c r="Q97" i="6"/>
  <c r="Q98" i="6"/>
  <c r="Q99" i="6"/>
  <c r="Q101" i="6"/>
  <c r="Q103" i="6"/>
  <c r="Q105" i="6"/>
  <c r="Q106" i="6"/>
  <c r="Q108" i="6"/>
  <c r="Q110" i="6"/>
  <c r="Q112" i="6"/>
  <c r="Q114" i="6"/>
  <c r="Q116" i="6"/>
  <c r="Q118" i="6"/>
  <c r="Q120" i="6"/>
  <c r="Q122" i="6"/>
  <c r="Q124" i="6"/>
  <c r="Q126" i="6"/>
  <c r="Q128" i="6"/>
  <c r="Q130" i="6"/>
  <c r="Q132" i="6"/>
  <c r="Q135" i="6"/>
  <c r="Q136" i="6"/>
  <c r="Q138" i="6"/>
  <c r="Q140" i="6"/>
  <c r="Q144" i="6"/>
  <c r="Q9" i="6"/>
  <c r="Q10" i="6"/>
  <c r="P149" i="6"/>
  <c r="J149" i="6"/>
  <c r="Q13" i="6"/>
  <c r="Q15" i="6"/>
  <c r="Q30" i="6"/>
  <c r="Q37" i="6"/>
  <c r="Q40" i="6"/>
  <c r="Q42" i="6"/>
  <c r="Q44" i="6"/>
  <c r="Q47" i="6"/>
  <c r="Q49" i="6"/>
  <c r="Q51" i="6"/>
  <c r="Q55" i="6"/>
  <c r="Q59" i="6"/>
  <c r="Q62" i="6"/>
  <c r="Q64" i="6"/>
  <c r="Q66" i="6"/>
  <c r="Q68" i="6"/>
  <c r="Q73" i="6"/>
  <c r="Q76" i="6"/>
  <c r="Q78" i="6"/>
  <c r="Q80" i="6"/>
  <c r="Q85" i="6"/>
  <c r="Q87" i="6"/>
  <c r="Q89" i="6"/>
  <c r="Q92" i="6"/>
  <c r="Q100" i="6"/>
  <c r="Q102" i="6"/>
  <c r="Q104" i="6"/>
  <c r="Q107" i="6"/>
  <c r="Q109" i="6"/>
  <c r="Q111" i="6"/>
  <c r="Q113" i="6"/>
  <c r="Q115" i="6"/>
  <c r="Q117" i="6"/>
  <c r="Q119" i="6"/>
  <c r="Q121" i="6"/>
  <c r="Q123" i="6"/>
  <c r="Q125" i="6"/>
  <c r="Q127" i="6"/>
  <c r="Q129" i="6"/>
  <c r="Q131" i="6"/>
  <c r="Q133" i="6"/>
  <c r="Q137" i="6"/>
  <c r="Q139" i="6"/>
  <c r="P145" i="6"/>
  <c r="P146" i="6"/>
  <c r="P147" i="6"/>
  <c r="P148" i="6"/>
  <c r="P7" i="6"/>
  <c r="J145" i="6"/>
  <c r="J146" i="6"/>
  <c r="J147" i="6"/>
  <c r="J148" i="6"/>
  <c r="J7" i="6"/>
  <c r="Q147" i="6" l="1"/>
  <c r="Q145" i="6"/>
  <c r="Q148" i="6"/>
  <c r="Q146" i="6"/>
  <c r="Q149" i="6"/>
  <c r="Q134" i="6"/>
</calcChain>
</file>

<file path=xl/sharedStrings.xml><?xml version="1.0" encoding="utf-8"?>
<sst xmlns="http://schemas.openxmlformats.org/spreadsheetml/2006/main" count="313" uniqueCount="299">
  <si>
    <t>Наименование показателя</t>
  </si>
  <si>
    <t>Код дохода</t>
  </si>
  <si>
    <t>Утверждено консол.бюджет субъекта РФ и  бюджета территориального государственного внебюджетного фонда</t>
  </si>
  <si>
    <t>Утверждено консол. бюджет субъекта РФ</t>
  </si>
  <si>
    <t>Утверждено суммы, подлежащие исключению в рамках консолидированного бюджета субъекта Российской Федерации</t>
  </si>
  <si>
    <t>Утверждено бюджеты муниципальных районов</t>
  </si>
  <si>
    <t>Утверждено бюджеты городских поселений</t>
  </si>
  <si>
    <t>Утверждено бюджеты сельских поселений</t>
  </si>
  <si>
    <t>Исполнено консолид. бюджет субъекта РФ и бюджет территориального фонда обязательного медицинского страхования</t>
  </si>
  <si>
    <t>Исполнение консолидированного бюджета субъекта РФ</t>
  </si>
  <si>
    <t>Исполнено суммы, подлежащие исключению в рамках консолидированного бюджета субъекта Российской Федерации</t>
  </si>
  <si>
    <t>Исполнено по бюджетам муниципальных районов</t>
  </si>
  <si>
    <t>Исполнено бюджеты городских поселений</t>
  </si>
  <si>
    <t>Исполнено бюджеты сельских поселений</t>
  </si>
  <si>
    <t>Доходы бюджета - Всего</t>
  </si>
  <si>
    <t>000 8 50 00000 00 0000 000</t>
  </si>
  <si>
    <t>НАЛОГОВЫЕ И НЕНАЛОГОВЫЕ ДОХОДЫ</t>
  </si>
  <si>
    <t>000 1 00 00000 00 0000 000</t>
  </si>
  <si>
    <t>НАЛОГИ НА ПРИБЫЛЬ, ДОХОДЫ</t>
  </si>
  <si>
    <t>000 1 01 00000 00 0000 000</t>
  </si>
  <si>
    <t>Налог на доходы физических лиц</t>
  </si>
  <si>
    <t>000 1 01 02000 01 0000 110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</si>
  <si>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</si>
  <si>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000 1 01 02010 01 0000 110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</si>
  <si>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</si>
  <si>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000 1 01 02020 01 0000 110</t>
  </si>
  <si>
    <t>Налог на доходы физических лиц с доходов,  полученных физическими лицами в соответствии со статьей 228 Налогового Кодекса Российской Федерации</t>
  </si>
  <si>
    <t>000 1 01 02030 01 0000 110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</si>
  <si>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 со статьей 227.1 Налогового кодекса Российской Федерации</t>
  </si>
  <si>
    <t>000 1 01 02040 01 0000 110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</si>
  <si>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</si>
  <si>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</si>
  <si>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</si>
  <si>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000 1 03 02000 01 0000 110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</si>
  <si>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</si>
  <si>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000 1 03 02230 01 0000 110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</si>
  <si>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</si>
  <si>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000 1 03 02231 01 0000 110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</si>
  <si>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</si>
  <si>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000 1 03 02240 01 0000 110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</si>
  <si>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</si>
  <si>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000 1 03 02241 01 0000 110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</si>
  <si>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</si>
  <si>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000 1 03 02250 01 0000 110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</si>
  <si>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</si>
  <si>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000 1 03 02251 01 0000 110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</si>
  <si>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</si>
  <si>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</si>
  <si>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</si>
  <si>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000 1 03 02261 01 0000 110</t>
  </si>
  <si>
    <t>НАЛОГИ НА СОВОКУПНЫЙ ДОХОД</t>
  </si>
  <si>
    <t>000 1 05 00000 00 0000 000</t>
  </si>
  <si>
    <t>Единый налог на вмененный доход для отдельных видов деятельности</t>
  </si>
  <si>
    <t>000 1 05 02000 02 0000 110</t>
  </si>
  <si>
    <t>000 1 05 02010 02 0000 110</t>
  </si>
  <si>
    <t>Единый сельскохозяйственный налог</t>
  </si>
  <si>
    <t>000 1 05 03000 01 0000 110</t>
  </si>
  <si>
    <t>000 1 05 03010 01 0000 110</t>
  </si>
  <si>
    <t>Налог, взимаемый в связи с применением патентной системы налогообложения</t>
  </si>
  <si>
    <t>000 1 05 04000 02 0000 110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</si>
  <si>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</si>
  <si>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000 1 05 04020 02 0000 110</t>
  </si>
  <si>
    <t>НАЛОГИ НА ИМУЩЕСТВО</t>
  </si>
  <si>
    <t>000 1 06 00000 00 0000 000</t>
  </si>
  <si>
    <t>Налог на имущество физических лиц</t>
  </si>
  <si>
    <t>000 1 06 01000 00 0000 110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</si>
  <si>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</si>
  <si>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000 1 06 01030 10 0000 110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</si>
  <si>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</si>
  <si>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000 1 06 01030 13 0000 110</t>
  </si>
  <si>
    <t>Земельный налог</t>
  </si>
  <si>
    <t>000 1 06 06000 00 0000 110</t>
  </si>
  <si>
    <t>Земельный налог с организаций</t>
  </si>
  <si>
    <t>000 1 06 06030 00 0000 110</t>
  </si>
  <si>
    <t>Земельный налог с организаций, обладающих земельным участком, расположенным в границах сельских  поселений</t>
  </si>
  <si>
    <t>000 1 06 06033 10 0000 110</t>
  </si>
  <si>
    <t>Земельный налог с организаций, обладающих земельным участком, расположенным в границах городских  поселений</t>
  </si>
  <si>
    <t>000 1 06 06033 13 0000 110</t>
  </si>
  <si>
    <t>Земельный налог с физических лиц</t>
  </si>
  <si>
    <t>000 1 06 06040 00 0000 110</t>
  </si>
  <si>
    <t>Земельный налог с физических лиц, обладающих земельным участком, расположенным в границах сельских поселений</t>
  </si>
  <si>
    <t>000 1 06 06043 10 0000 110</t>
  </si>
  <si>
    <t>Земельный налог с физических лиц, обладающих земельным участком, расположенным в границах  городских  поселений</t>
  </si>
  <si>
    <t>000 1 06 06043 13 0000 110</t>
  </si>
  <si>
    <t>ГОСУДАРСТВЕННАЯ ПОШЛИНА</t>
  </si>
  <si>
    <t>000 1 08 00000 00 0000 000</t>
  </si>
  <si>
    <t>Государственная пошлина за государственную регистрацию юридического лица, физических лиц в качестве индивидуальных предпринимателей, изменений, вносимых в учредительные документы юридического лица, за государственную регистрацию ликвидации юридического лица и другие юридически значимые действия</t>
  </si>
  <si>
    <t>000 1 08 07010 01 0000 110</t>
  </si>
  <si>
    <t>Государственная пошлина за государственную регистрацию прав, ограничений (обременений) прав на недвижимое имущество и сделок с ним</t>
  </si>
  <si>
    <t>000 1 08 07020 01 0000 110</t>
  </si>
  <si>
    <t>Государственная пошлина за выдачу и обмен паспорта гражданина Российской Федерации</t>
  </si>
  <si>
    <t>000 1 08 07100 01 0000 110</t>
  </si>
  <si>
    <t>Государственная пошлина за государственную регистрацию транспортных средств и иные юридически значимые действия, связанные с изменениями и выдачей документов на транспортные средства,  регистрационных знаков, водительских удостоверений</t>
  </si>
  <si>
    <t>000 1 08 07140 01 0000 110</t>
  </si>
  <si>
    <t>Государственная пошлина за государственную регистрацию транспортных средств и иные юридически значимые действия уполномоченных федеральных государственных органов, связанные с изменением и выдачей документов на транспортные средства, регистрационных знаков, водительских удостоверений</t>
  </si>
  <si>
    <t>000 1 08 07141 01 0000 110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</si>
  <si>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</si>
  <si>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</si>
  <si>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</si>
  <si>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000 1 11 09040 00 0000 120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</si>
  <si>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</si>
  <si>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</si>
  <si>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</si>
  <si>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000 1 11 09045 10 0000 120</t>
  </si>
  <si>
    <t>ПЛАТЕЖИ ПРИ ПОЛЬЗОВАНИИ ПРИРОДНЫМИ РЕСУРСАМИ</t>
  </si>
  <si>
    <t>000 1 12 00000 00 0000 000</t>
  </si>
  <si>
    <t>Плата за выбросы загрязняющих веществ в атмосферный воздух стационарными объектами</t>
  </si>
  <si>
    <t>000 1 12 01010 01 0000 120</t>
  </si>
  <si>
    <t>Плата за размещение отходов производства и потребления</t>
  </si>
  <si>
    <t>000 1 12 01040 01 0000 120</t>
  </si>
  <si>
    <t>Плата за размещение отходов производства</t>
  </si>
  <si>
    <t>000 1 12 01041 01 0000 120</t>
  </si>
  <si>
    <t>ДОХОДЫ ОТ ОКАЗАНИЯ ПЛАТНЫХ УСЛУГ И КОМПЕНСАЦИИ ЗАТРАТ ГОСУДАРСТВА</t>
  </si>
  <si>
    <t>000 1 13 00000 00 0000 000</t>
  </si>
  <si>
    <t>Доходы от оказания платных услуг (работ)</t>
  </si>
  <si>
    <t>000 1 13 01000 00 0000 130</t>
  </si>
  <si>
    <t>Прочие доходы от оказания платных услуг (работ)</t>
  </si>
  <si>
    <t>000 1 13 01990 00 0000 130</t>
  </si>
  <si>
    <t>Прочие доходы от оказания платных услуг (работ) получателями средств бюджетов сельских поселений</t>
  </si>
  <si>
    <t>000 1 13 01995 10 0000 130</t>
  </si>
  <si>
    <t>Доходы от компенсации затрат государства</t>
  </si>
  <si>
    <t>000 1 13 02000 00 0000 130</t>
  </si>
  <si>
    <t>Прочие доходы от компенсации затрат государства</t>
  </si>
  <si>
    <t>000 1 13 02990 00 0000 130</t>
  </si>
  <si>
    <t>Прочие доходы от компенсации затрат  бюджетов муниципальных районов</t>
  </si>
  <si>
    <t>000 1 13 02995 05 0000 130</t>
  </si>
  <si>
    <t>Прочие доходы от компенсации затрат бюджетов сельских поселений</t>
  </si>
  <si>
    <t>000 1 13 02995 10 0000 130</t>
  </si>
  <si>
    <t>ДОХОДЫ ОТ ПРОДАЖИ МАТЕРИАЛЬНЫХ И НЕМАТЕРИАЛЬНЫХ АКТИВОВ</t>
  </si>
  <si>
    <t>000 1 14 00000 00 0000 000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</si>
  <si>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</si>
  <si>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000 1 14 02050 13 0000 410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</si>
  <si>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</si>
  <si>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000 1 14 02053 13 0000 410</t>
  </si>
  <si>
    <t>Доходы от продажи земельных участков, находящихся в государственной и муниципальной собственности</t>
  </si>
  <si>
    <t>000 1 14 06000 00 0000 430</t>
  </si>
  <si>
    <t>Доходы     от    продажи    земельных    участков,                              государственная  собственность  на   которые   не                              разграничена</t>
  </si>
  <si>
    <t>000 1 14 06010 00 0000 430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</si>
  <si>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</si>
  <si>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</si>
  <si>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</si>
  <si>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</si>
  <si>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</si>
  <si>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000 1 14 06020 00 0000 430</t>
  </si>
  <si>
    <t>Доходы от продажи земельных участков, находящихся в собственности сельских  поселений (за исключением земельных участков муниципальных бюджетных и автономных учреждений)</t>
  </si>
  <si>
    <t>000 1 14 06025 10 0000 430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</si>
  <si>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</si>
  <si>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000 1 14 06025 13 0000 430</t>
  </si>
  <si>
    <t>ШТРАФЫ, САНКЦИИ, ВОЗМЕЩЕНИЕ УЩЕРБА</t>
  </si>
  <si>
    <t>000 1 16 00000 00 0000 000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</si>
  <si>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</si>
  <si>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000 1 16 25000 00 0000 140</t>
  </si>
  <si>
    <t>Денежные взыскания (штрафы) за нарушение земельного законодательства</t>
  </si>
  <si>
    <t>000 1 16 25060 01 0000 140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</si>
  <si>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</si>
  <si>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000 1 16 33000 00 0000 140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</si>
  <si>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муниципальных районов</t>
  </si>
  <si>
    <t>000 1 16 33050 05 0000 140</t>
  </si>
  <si>
    <t>Прочие поступления от денежных взысканий (штрафов) и иных сумм в возмещение ущерба</t>
  </si>
  <si>
    <t>000 1 16 90000 00 0000 140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</si>
  <si>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</si>
  <si>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000 1 16 90050 05 0000 140</t>
  </si>
  <si>
    <t>ПРОЧИЕ НЕНАЛОГОВЫЕ ДОХОДЫ</t>
  </si>
  <si>
    <t>000 1 17 00000 00 0000 000</t>
  </si>
  <si>
    <t>Невыясненные поступления</t>
  </si>
  <si>
    <t>000 1 17 01000 00 0000 180</t>
  </si>
  <si>
    <t>Невыясненные поступления, зачисляемые в бюджеты сельских  поселений</t>
  </si>
  <si>
    <t>000 1 17 01050 10 0000 180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</si>
  <si>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</si>
  <si>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</si>
  <si>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</si>
  <si>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</si>
  <si>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бюджетной системы Российской Федерации</t>
  </si>
  <si>
    <t>000 2 02 10000 00 0000 150</t>
  </si>
  <si>
    <t>Дотации на выравнивание бюджетной обеспеченности</t>
  </si>
  <si>
    <t>000 2 02 15001 00 0000 150</t>
  </si>
  <si>
    <t>Дотации бюджетам муниципальных районов на выравнивание бюджетной обеспеченности</t>
  </si>
  <si>
    <t>000 2 02 15001 05 0000 150</t>
  </si>
  <si>
    <t>Дотации бюджетам сельских поселений на выравнивание бюджетной обеспеченности</t>
  </si>
  <si>
    <t>000 2 02 15001 10 0000 150</t>
  </si>
  <si>
    <t>Дотации бюджетам городских поселений на выравнивание бюджетной обеспеченности</t>
  </si>
  <si>
    <t>000 2 02 15001 13 0000 150</t>
  </si>
  <si>
    <t>Дотации бюджетам на поддержку мер по обеспечению сбалансированности бюджетов</t>
  </si>
  <si>
    <t>000 2 02 15002 00 0000 150</t>
  </si>
  <si>
    <t>Дотации бюджетам муниципальных районов на поддержку мер по обеспечению сбалансированности бюджетов</t>
  </si>
  <si>
    <t>000 2 02 15002 05 0000 150</t>
  </si>
  <si>
    <t>Субсидии бюджетам бюджетной системы Российской Федерации (межбюджетные субсидии)</t>
  </si>
  <si>
    <t>000 2 02 20000 00 0000 150</t>
  </si>
  <si>
    <t>Субсидии бюджетам на софинансирование капитальных вложений в объекты государственной (муниципальной) собственности</t>
  </si>
  <si>
    <t>000 2 02 20077 00 0000 150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</si>
  <si>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</si>
  <si>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000 2 02 20077 05 0000 150</t>
  </si>
  <si>
    <t>Субсидии бюджетам на поддержку региональных проектов в сфере информационных технологий</t>
  </si>
  <si>
    <t>000 2 02 25028 00 0000 150</t>
  </si>
  <si>
    <t>Субсидии бюджетам муниципальных районов на поддержку региональных проектов в сфере информационных технологий</t>
  </si>
  <si>
    <t>000 2 02 25028 05 0000 150</t>
  </si>
  <si>
    <t>Субсидии бюджетам на реализацию программ формирования современной городской среды</t>
  </si>
  <si>
    <t>000 2 02 25555 00 0000 150</t>
  </si>
  <si>
    <t>Субсидии бюджетам муниципальных районов на реализацию программ формирования современной городской среды</t>
  </si>
  <si>
    <t>000 2 02 25555 05 0000 150</t>
  </si>
  <si>
    <t>Прочие субсидии</t>
  </si>
  <si>
    <t>000 2 02 29999 00 0000 150</t>
  </si>
  <si>
    <t>Прочие субсидии бюджетам муниципальных районов</t>
  </si>
  <si>
    <t>000 2 02 29999 05 0000 150</t>
  </si>
  <si>
    <t>Субвенции бюджетам бюджетной системы Российской Федерации</t>
  </si>
  <si>
    <t>000 2 02 30000 00 0000 150</t>
  </si>
  <si>
    <t>Субвенции местным бюджетам на выполнение передаваемых полномочий субъектов Российской Федерации</t>
  </si>
  <si>
    <t>000 2 02 30024 00 0000 150</t>
  </si>
  <si>
    <t>Субвенции бюджетам муниципальных районов на выполнение передаваемых полномочий субъектов Российской Федерации</t>
  </si>
  <si>
    <t>000 2 02 30024 05 0000 150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</si>
  <si>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</si>
  <si>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000 2 02 30029 00 0000 150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</si>
  <si>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</si>
  <si>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000 2 02 30029 05 0000 150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</si>
  <si>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</si>
  <si>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000 2 02 35082 00 0000 150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</si>
  <si>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</si>
  <si>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000 2 02 35082 05 0000 150</t>
  </si>
  <si>
    <t>Субвенции бюджетам на осуществление первичного воинского учета на территориях, где отсутствуют военные комиссариаты</t>
  </si>
  <si>
    <t>000 2 02 35118 00 0000 150</t>
  </si>
  <si>
    <t>Субвенции бюджетам муниципальных районов на осуществление первичного воинского учета на территориях, где отсутствуют военные комиссариаты</t>
  </si>
  <si>
    <t>000 2 02 35118 05 0000 150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</si>
  <si>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</si>
  <si>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000 2 02 35118 10 0000 150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</si>
  <si>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</si>
  <si>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000 2 02 35118 13 0000 150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</si>
  <si>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</si>
  <si>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000 2 02 35120 00 0000 150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</si>
  <si>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</si>
  <si>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000 2 02 35120 05 0000 150</t>
  </si>
  <si>
    <t>Субвенции бюджетам на осуществление полномочий по обеспечению жильем отдельных категорий граждан, установленных Федеральным законом                                      от 12 января 1995 года № 5-ФЗ "О ветеранах", в соответствии с Указом Президента Российской Федерации от 7 мая  2008 года № 714 "Об обеспечении жильем ветеранов Великой Отечественной войны             1941 - 1945 годов"</t>
  </si>
  <si>
    <t>000 2 02 35134 00 0000 150</t>
  </si>
  <si>
    <t>Субвенции бюджетам муниципальных районов на осуществление полномочий по обеспечению жильем отдельных категорий граждан, установленных Федеральным законом от 12 января 1995 года № 5-ФЗ  "О ветеранах", в соответствии с Указом Президента Российской Федерации от 7 мая 2008 года № 714            "Об обеспечении жильем ветеранов Великой Отечественной войны 1941 - 1945 годов"</t>
  </si>
  <si>
    <t>000 2 02 35134 05 0000 150</t>
  </si>
  <si>
    <t>Субвенции бюджетам муниципальных образований на оказание несвязанной поддержки сельскохозяйственным товаропроизводителям в области растениеводства</t>
  </si>
  <si>
    <t>000 2 02 35541 00 0000 150</t>
  </si>
  <si>
    <t>Субвенции бюджетам муниципальных районов на оказание несвязанной поддержки сельскохозяйственным товаропроизводителям в области растениеводства</t>
  </si>
  <si>
    <t>000 2 02 35541 05 0000 150</t>
  </si>
  <si>
    <t>Субвенции бюджетам муниципальных образований на повышение продуктивности в молочном скотоводстве</t>
  </si>
  <si>
    <t>000 2 02 35542 00 0000 150</t>
  </si>
  <si>
    <t>Субвенции бюджетам муниципальных районов на повышение продуктивности в молочном скотоводстве</t>
  </si>
  <si>
    <t>000 2 02 35542 05 0000 150</t>
  </si>
  <si>
    <t>Субвенции бюджетам муниципальных образований на содействие достижению целевых показателей региональных программ развития агропромышленного комплекса</t>
  </si>
  <si>
    <t>000 2 02 35543 00 0000 150</t>
  </si>
  <si>
    <t>Субвенции бюджетам муниципальных районов на содействие достижению целевых показателей региональных программ развития агропромышленного комплекса</t>
  </si>
  <si>
    <t>000 2 02 35543 05 0000 150</t>
  </si>
  <si>
    <t>Иные межбюджетные трансферты</t>
  </si>
  <si>
    <t>000 2 02 40000 00 0000 150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</si>
  <si>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</si>
  <si>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000 2 02 40014 00 0000 150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</si>
  <si>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</si>
  <si>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000 2 02 40014 05 0000 150</t>
  </si>
  <si>
    <t>Прочие межбюджетные трансферты, передаваемые бюджетам</t>
  </si>
  <si>
    <t>000 2 02 49999 00 0000 150</t>
  </si>
  <si>
    <t>Прочие межбюджетные трансферты, передаваемые бюджетам сельских поселений</t>
  </si>
  <si>
    <t>000 2 02 49999 10 0000 150</t>
  </si>
  <si>
    <t>Прочие межбюджетные трансферты, передаваемые бюджетам городских поселений</t>
  </si>
  <si>
    <t>000 2 02 49999 13 0000 150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</si>
  <si>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</si>
  <si>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</si>
  <si>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</si>
  <si>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000 2 19 00000 05 0000 150</t>
  </si>
  <si>
    <t>Возврат остатков субсидий на поддержку государственных программ субъектов Российской Федерации и муниципальных программ формирования современной городской среды из бюджетов муниципальных районов</t>
  </si>
  <si>
    <t>000 2 19 25555 05 0000 150</t>
  </si>
  <si>
    <t>Возврат остатков иных межбюджетных трансфертов, передаваемых для компенсации дополнительных расходов, возникших в результате решений, принятых органами власти другого уровня, из бюджетов муниципальных районов</t>
  </si>
  <si>
    <t>000 2 19 45160 05 0000 150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</si>
  <si>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</si>
  <si>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000 2 19 60010 05 0000 150</t>
  </si>
  <si>
    <t>% исполнения</t>
  </si>
  <si>
    <t>НАЛОГОВЫЕ ДОХОДЫ</t>
  </si>
  <si>
    <t>Ед. изм.: тыс. руб.</t>
  </si>
  <si>
    <t>Темп роста к прошлому году</t>
  </si>
  <si>
    <r>
      <t xml:space="preserve">                       </t>
    </r>
    <r>
      <rPr>
        <b/>
        <sz val="11"/>
        <color theme="1"/>
        <rFont val="Calibri"/>
        <family val="2"/>
        <charset val="204"/>
        <scheme val="minor"/>
      </rPr>
      <t xml:space="preserve">  Сравнение с прошлым годом</t>
    </r>
  </si>
  <si>
    <t>УСН</t>
  </si>
  <si>
    <t>000 1 05 01011 01 1000 110</t>
  </si>
  <si>
    <t>000 2 07 00000 00 0000 000</t>
  </si>
  <si>
    <t>000 1 14 13000 00 0000 430</t>
  </si>
  <si>
    <t>Доходы от приватизации имущества, находящегося в государственной и муниципальной собственности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</si>
  <si>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</si>
  <si>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</si>
  <si>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Уточнен ный план на год, тыс. руб.</t>
  </si>
  <si>
    <t>000 1 09 00000 00 0000 000</t>
  </si>
  <si>
    <t>ЗАДОЛЖЕННОСТЬ И ПЕРЕРАСЧЕТЫ ПО ОТМЕНЕННЫМ НАЛОГАМ, СБОРАМ И ИНЫМ ОБЯЗАТЕЛЬНЫМ ПЛАТЕЖАМ</t>
  </si>
  <si>
    <t>000 1 17 15000 00 0000 150</t>
  </si>
  <si>
    <t>Инициативные платежи</t>
  </si>
  <si>
    <t>Удель ный вес в общем объме доходов</t>
  </si>
  <si>
    <t>Уточнен ный план за прошлый год, тыс. руб.</t>
  </si>
  <si>
    <t>Исполне но за прошлый год, тыс. руб.</t>
  </si>
  <si>
    <t>Рост (сниже ние) поступле ний, тыс. руб.</t>
  </si>
  <si>
    <t>000 2 18 00000 00 0000 000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</si>
  <si>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</si>
  <si>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Прочие безвозмездные поступления в бюджеты муниципальных округов</t>
  </si>
  <si>
    <t>000 2 08 00000 00 0000 000</t>
  </si>
  <si>
    <t>Перечисления из бюджетов</t>
  </si>
  <si>
    <t>000 1 17 05050 05 0000 180</t>
  </si>
  <si>
    <t>Прочие неналоговые доходы бюджетов</t>
  </si>
  <si>
    <t>АНАЛИЗ ИСПОЛНЕНИЯ  БЮДЖЕТА ВОЗНЕСЕНСКОГО МУНИЦИПАЛЬНОГО ОКРУГА ЗА ЯНВАРЬ-МАРТ  2026 Г.</t>
  </si>
  <si>
    <t xml:space="preserve">               За 3 месяца</t>
  </si>
  <si>
    <t>Исполнено на 01.04.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</si>
</sst>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 ###\ ###\ ###\ ##0.00"/>
    <numFmt numFmtId="165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1" fillId="0" borderId="1" xfId="0" applyFont="1" applyBorder="1" applyAlignment="1">
      <alignment horizontal="center" wrapText="1"/>
    </xf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0" borderId="1" xfId="0" applyNumberFormat="1" applyFont="1" applyBorder="1"/>
    <xf numFmtId="0" fontId="11" fillId="0" borderId="0" xfId="0" applyFont="1" applyAlignment="1">
      <alignment wrapText="1"/>
    </xf>
    <xf numFmtId="165" fontId="0" fillId="0" borderId="1" xfId="0" applyNumberFormat="1" applyFont="1" applyBorder="1"/>
    <xf numFmtId="0" fontId="12" fillId="0" borderId="1" xfId="0" applyFont="1" applyBorder="1"/>
    <xf numFmtId="0" fontId="12" fillId="0" borderId="1" xfId="0" applyFont="1" applyBorder="1" applyAlignment="1">
      <alignment wrapText="1"/>
    </xf>
    <xf numFmtId="164" fontId="12" fillId="0" borderId="1" xfId="0" applyNumberFormat="1" applyFont="1" applyBorder="1"/>
    <xf numFmtId="165" fontId="12" fillId="0" borderId="1" xfId="0" applyNumberFormat="1" applyFont="1" applyBorder="1"/>
    <xf numFmtId="0" fontId="0" fillId="0" borderId="0" xfId="0" applyAlignment="1">
      <alignment horizontal="left"/>
    </xf>
    <xf numFmtId="165" fontId="0" fillId="3" borderId="1" xfId="0" applyNumberFormat="1" applyFont="1" applyFill="1" applyBorder="1"/>
    <xf numFmtId="0" fontId="12" fillId="2" borderId="2" xfId="0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3" borderId="2" xfId="0" applyFont="1" applyFill="1" applyBorder="1" applyAlignment="1">
      <alignment horizontal="center" wrapText="1"/>
    </xf>
    <xf numFmtId="165" fontId="10" fillId="0" borderId="1" xfId="0" applyNumberFormat="1" applyFont="1" applyBorder="1"/>
    <xf numFmtId="164" fontId="0" fillId="3" borderId="1" xfId="0" applyNumberFormat="1" applyFont="1" applyFill="1" applyBorder="1"/>
    <xf numFmtId="165" fontId="9" fillId="0" borderId="1" xfId="0" applyNumberFormat="1" applyFont="1" applyBorder="1"/>
    <xf numFmtId="165" fontId="8" fillId="0" borderId="1" xfId="0" applyNumberFormat="1" applyFont="1" applyBorder="1"/>
    <xf numFmtId="165" fontId="7" fillId="0" borderId="1" xfId="0" applyNumberFormat="1" applyFont="1" applyBorder="1"/>
    <xf numFmtId="0" fontId="0" fillId="0" borderId="1" xfId="0" applyBorder="1"/>
    <xf numFmtId="0" fontId="6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5" fillId="0" borderId="1" xfId="0" applyFont="1" applyBorder="1"/>
    <xf numFmtId="0" fontId="11" fillId="0" borderId="1" xfId="0" applyFont="1" applyBorder="1"/>
    <xf numFmtId="0" fontId="11" fillId="0" borderId="1" xfId="0" applyFont="1" applyBorder="1" applyAlignment="1">
      <alignment wrapText="1"/>
    </xf>
    <xf numFmtId="165" fontId="11" fillId="0" borderId="1" xfId="0" applyNumberFormat="1" applyFont="1" applyBorder="1"/>
    <xf numFmtId="165" fontId="13" fillId="0" borderId="1" xfId="0" applyNumberFormat="1" applyFont="1" applyBorder="1"/>
    <xf numFmtId="164" fontId="13" fillId="0" borderId="1" xfId="0" applyNumberFormat="1" applyFont="1" applyBorder="1"/>
    <xf numFmtId="165" fontId="14" fillId="0" borderId="1" xfId="0" applyNumberFormat="1" applyFont="1" applyBorder="1"/>
    <xf numFmtId="164" fontId="14" fillId="0" borderId="1" xfId="0" applyNumberFormat="1" applyFont="1" applyBorder="1"/>
    <xf numFmtId="0" fontId="14" fillId="0" borderId="1" xfId="0" applyFont="1" applyBorder="1"/>
    <xf numFmtId="0" fontId="11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wrapText="1"/>
    </xf>
    <xf numFmtId="164" fontId="4" fillId="0" borderId="1" xfId="0" applyNumberFormat="1" applyFont="1" applyBorder="1"/>
    <xf numFmtId="165" fontId="3" fillId="0" borderId="1" xfId="0" applyNumberFormat="1" applyFont="1" applyBorder="1"/>
    <xf numFmtId="165" fontId="2" fillId="0" borderId="1" xfId="0" applyNumberFormat="1" applyFont="1" applyBorder="1"/>
    <xf numFmtId="165" fontId="13" fillId="0" borderId="1" xfId="0" applyNumberFormat="1" applyFont="1" applyFill="1" applyBorder="1"/>
    <xf numFmtId="165" fontId="1" fillId="0" borderId="1" xfId="0" applyNumberFormat="1" applyFont="1" applyBorder="1"/>
    <xf numFmtId="0" fontId="13" fillId="0" borderId="1" xfId="0" applyFont="1" applyBorder="1"/>
    <xf numFmtId="0" fontId="11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1" fillId="2" borderId="3" xfId="0" applyFont="1" applyFill="1" applyBorder="1" applyAlignment="1"/>
    <xf numFmtId="0" fontId="12" fillId="2" borderId="4" xfId="0" applyFont="1" applyFill="1" applyBorder="1" applyAlignment="1"/>
    <xf numFmtId="0" fontId="12" fillId="2" borderId="5" xfId="0" applyFont="1" applyFill="1" applyBorder="1" applyAlignment="1"/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5" xfId="0" applyFill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156"/>
  <sheetViews>
    <sheetView tabSelected="1" workbookViewId="0">
      <selection activeCell="AC18" sqref="AC18"/>
    </sheetView>
  </sheetViews>
  <sheetFormatPr defaultRowHeight="15" x14ac:dyDescent="0.25"/>
  <cols>
    <col min="1" max="1" width="23.42578125" customWidth="1"/>
    <col min="2" max="2" width="36.7109375" style="16" customWidth="1"/>
    <col min="3" max="4" width="14" hidden="1" customWidth="1"/>
    <col min="5" max="5" width="13.28515625" hidden="1" customWidth="1"/>
    <col min="6" max="6" width="14" hidden="1" customWidth="1"/>
    <col min="7" max="7" width="13.42578125" hidden="1" customWidth="1"/>
    <col min="8" max="9" width="13" hidden="1" customWidth="1"/>
    <col min="10" max="10" width="9.85546875" customWidth="1"/>
    <col min="11" max="11" width="13.28515625" hidden="1" customWidth="1"/>
    <col min="12" max="12" width="12.140625" hidden="1" customWidth="1"/>
    <col min="13" max="13" width="13.140625" hidden="1" customWidth="1"/>
    <col min="14" max="15" width="12" hidden="1" customWidth="1"/>
    <col min="16" max="16" width="8.85546875" customWidth="1"/>
    <col min="17" max="17" width="8.5703125" customWidth="1"/>
    <col min="18" max="18" width="8.42578125" customWidth="1"/>
    <col min="19" max="19" width="10" customWidth="1"/>
    <col min="20" max="20" width="10.140625" customWidth="1"/>
    <col min="21" max="21" width="8.5703125" customWidth="1"/>
    <col min="22" max="22" width="8.85546875" customWidth="1"/>
    <col min="23" max="23" width="9" customWidth="1"/>
    <col min="24" max="24" width="10.140625" customWidth="1"/>
  </cols>
  <sheetData>
    <row r="2" spans="1:24" x14ac:dyDescent="0.25">
      <c r="A2" s="44" t="s">
        <v>296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</row>
    <row r="3" spans="1:24" x14ac:dyDescent="0.2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</row>
    <row r="4" spans="1:24" hidden="1" x14ac:dyDescent="0.25">
      <c r="B4" s="5"/>
    </row>
    <row r="5" spans="1:24" x14ac:dyDescent="0.25">
      <c r="A5" t="s">
        <v>270</v>
      </c>
      <c r="J5" s="46" t="s">
        <v>297</v>
      </c>
      <c r="K5" s="47"/>
      <c r="L5" s="47"/>
      <c r="M5" s="47"/>
      <c r="N5" s="47"/>
      <c r="O5" s="47"/>
      <c r="P5" s="47"/>
      <c r="Q5" s="47"/>
      <c r="R5" s="48"/>
      <c r="S5" s="49" t="s">
        <v>272</v>
      </c>
      <c r="T5" s="50"/>
      <c r="U5" s="50"/>
      <c r="V5" s="50"/>
      <c r="W5" s="50"/>
      <c r="X5" s="51"/>
    </row>
    <row r="6" spans="1:24" ht="105" customHeight="1" x14ac:dyDescent="0.25">
      <c r="A6" s="1" t="s">
        <v>1</v>
      </c>
      <c r="B6" s="1" t="s">
        <v>0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4" t="s">
        <v>280</v>
      </c>
      <c r="K6" s="14" t="s">
        <v>9</v>
      </c>
      <c r="L6" s="14" t="s">
        <v>10</v>
      </c>
      <c r="M6" s="14" t="s">
        <v>11</v>
      </c>
      <c r="N6" s="14" t="s">
        <v>12</v>
      </c>
      <c r="O6" s="14" t="s">
        <v>13</v>
      </c>
      <c r="P6" s="17" t="s">
        <v>298</v>
      </c>
      <c r="Q6" s="14" t="s">
        <v>268</v>
      </c>
      <c r="R6" s="14" t="s">
        <v>285</v>
      </c>
      <c r="S6" s="14" t="s">
        <v>286</v>
      </c>
      <c r="T6" s="17" t="s">
        <v>287</v>
      </c>
      <c r="U6" s="14" t="s">
        <v>268</v>
      </c>
      <c r="V6" s="14" t="s">
        <v>285</v>
      </c>
      <c r="W6" s="13" t="s">
        <v>271</v>
      </c>
      <c r="X6" s="14" t="s">
        <v>288</v>
      </c>
    </row>
    <row r="7" spans="1:24" hidden="1" x14ac:dyDescent="0.25">
      <c r="A7" s="2" t="s">
        <v>15</v>
      </c>
      <c r="B7" s="3" t="s">
        <v>14</v>
      </c>
      <c r="C7" s="4">
        <v>485248323.49000001</v>
      </c>
      <c r="D7" s="4">
        <v>485248323.49000001</v>
      </c>
      <c r="E7" s="4">
        <v>51809200</v>
      </c>
      <c r="F7" s="4">
        <v>449641503.49000001</v>
      </c>
      <c r="G7" s="4">
        <v>25692320</v>
      </c>
      <c r="H7" s="4">
        <v>61723700</v>
      </c>
      <c r="I7" s="4">
        <v>32304723.149999999</v>
      </c>
      <c r="J7" s="6">
        <f>SUM(D7/1000)</f>
        <v>485248.32348999998</v>
      </c>
      <c r="K7" s="4">
        <v>32304723.149999999</v>
      </c>
      <c r="L7" s="4">
        <v>3582108</v>
      </c>
      <c r="M7" s="4">
        <v>30563473.030000001</v>
      </c>
      <c r="N7" s="4">
        <v>956961.38</v>
      </c>
      <c r="O7" s="4">
        <v>4366396.74</v>
      </c>
      <c r="P7" s="12">
        <f>SUM(K7/1000)</f>
        <v>32304.723149999998</v>
      </c>
      <c r="Q7" s="4"/>
      <c r="R7" s="4"/>
      <c r="S7" s="4"/>
      <c r="T7" s="19"/>
      <c r="U7" s="4"/>
      <c r="V7" s="4"/>
      <c r="W7" s="4"/>
      <c r="X7" s="4"/>
    </row>
    <row r="8" spans="1:24" x14ac:dyDescent="0.25">
      <c r="A8" s="7" t="s">
        <v>15</v>
      </c>
      <c r="B8" s="8" t="s">
        <v>14</v>
      </c>
      <c r="C8" s="9">
        <v>485248323.49000001</v>
      </c>
      <c r="D8" s="9">
        <v>485248323.49000001</v>
      </c>
      <c r="E8" s="9">
        <v>51809200</v>
      </c>
      <c r="F8" s="9">
        <v>449641503.49000001</v>
      </c>
      <c r="G8" s="9">
        <v>25692320</v>
      </c>
      <c r="H8" s="9">
        <v>61723700</v>
      </c>
      <c r="I8" s="9">
        <v>32304723.149999999</v>
      </c>
      <c r="J8" s="30">
        <v>1064827.2</v>
      </c>
      <c r="K8" s="31"/>
      <c r="L8" s="31"/>
      <c r="M8" s="31"/>
      <c r="N8" s="31"/>
      <c r="O8" s="31"/>
      <c r="P8" s="41">
        <v>254144.2</v>
      </c>
      <c r="Q8" s="10">
        <f t="shared" ref="Q8" si="0">SUM(P8/J8*100)</f>
        <v>23.8671776979401</v>
      </c>
      <c r="R8" s="10">
        <v>100</v>
      </c>
      <c r="S8" s="30">
        <v>1474119</v>
      </c>
      <c r="T8" s="41">
        <v>300250.40000000002</v>
      </c>
      <c r="U8" s="10">
        <f>SUM(T8/S8*100)</f>
        <v>20.368124961417635</v>
      </c>
      <c r="V8" s="10">
        <v>100</v>
      </c>
      <c r="W8" s="10">
        <f>SUM(P8/T8*100)</f>
        <v>84.644083738106588</v>
      </c>
      <c r="X8" s="10">
        <f>SUM(P8-T8)</f>
        <v>-46106.200000000012</v>
      </c>
    </row>
    <row r="9" spans="1:24" ht="30" x14ac:dyDescent="0.25">
      <c r="A9" s="7" t="s">
        <v>17</v>
      </c>
      <c r="B9" s="8" t="s">
        <v>16</v>
      </c>
      <c r="C9" s="9">
        <v>124282500</v>
      </c>
      <c r="D9" s="9">
        <v>124282500</v>
      </c>
      <c r="E9" s="7"/>
      <c r="F9" s="9">
        <v>86608480</v>
      </c>
      <c r="G9" s="9">
        <v>17494920</v>
      </c>
      <c r="H9" s="9">
        <v>20179100</v>
      </c>
      <c r="I9" s="9">
        <v>6404655.4900000002</v>
      </c>
      <c r="J9" s="30">
        <v>271868.59999999998</v>
      </c>
      <c r="K9" s="31"/>
      <c r="L9" s="43"/>
      <c r="M9" s="31"/>
      <c r="N9" s="31"/>
      <c r="O9" s="31"/>
      <c r="P9" s="30">
        <v>44821.5</v>
      </c>
      <c r="Q9" s="10">
        <f>SUM(P9/J9*100)</f>
        <v>16.486457060506439</v>
      </c>
      <c r="R9" s="10">
        <f>SUM(P9/P8*100)</f>
        <v>17.636247453217504</v>
      </c>
      <c r="S9" s="30">
        <v>256324.8</v>
      </c>
      <c r="T9" s="30">
        <v>45552.1</v>
      </c>
      <c r="U9" s="10">
        <f t="shared" ref="U9:U54" si="1">SUM(T9/S9*100)</f>
        <v>17.771241799466928</v>
      </c>
      <c r="V9" s="10">
        <f>SUM(T9/T8*100)</f>
        <v>15.171370296259386</v>
      </c>
      <c r="W9" s="10">
        <f t="shared" ref="W9:W54" si="2">SUM(P9/T9*100)</f>
        <v>98.396122242443269</v>
      </c>
      <c r="X9" s="10">
        <f t="shared" ref="X9:X54" si="3">SUM(P9-T9)</f>
        <v>-730.59999999999854</v>
      </c>
    </row>
    <row r="10" spans="1:24" hidden="1" x14ac:dyDescent="0.25">
      <c r="A10" s="7"/>
      <c r="B10" s="8" t="s">
        <v>269</v>
      </c>
      <c r="C10" s="9"/>
      <c r="D10" s="9"/>
      <c r="E10" s="7"/>
      <c r="F10" s="9"/>
      <c r="G10" s="9"/>
      <c r="H10" s="9"/>
      <c r="I10" s="9"/>
      <c r="J10" s="30"/>
      <c r="K10" s="31"/>
      <c r="L10" s="43"/>
      <c r="M10" s="31"/>
      <c r="N10" s="31"/>
      <c r="O10" s="31"/>
      <c r="P10" s="30"/>
      <c r="Q10" s="10" t="e">
        <f t="shared" ref="Q10:Q55" si="4">SUM(P10/J10*100)</f>
        <v>#DIV/0!</v>
      </c>
      <c r="R10" s="10"/>
      <c r="S10" s="30"/>
      <c r="T10" s="30"/>
      <c r="U10" s="10" t="e">
        <f t="shared" si="1"/>
        <v>#DIV/0!</v>
      </c>
      <c r="V10" s="10"/>
      <c r="W10" s="10" t="e">
        <f t="shared" si="2"/>
        <v>#DIV/0!</v>
      </c>
      <c r="X10" s="10">
        <f t="shared" si="3"/>
        <v>0</v>
      </c>
    </row>
    <row r="11" spans="1:24" ht="15" customHeight="1" x14ac:dyDescent="0.25">
      <c r="A11" s="7" t="s">
        <v>19</v>
      </c>
      <c r="B11" s="8" t="s">
        <v>18</v>
      </c>
      <c r="C11" s="9">
        <v>82534400</v>
      </c>
      <c r="D11" s="9">
        <v>82534400</v>
      </c>
      <c r="E11" s="7"/>
      <c r="F11" s="9">
        <v>74310980</v>
      </c>
      <c r="G11" s="9">
        <v>6404620</v>
      </c>
      <c r="H11" s="9">
        <v>1818800</v>
      </c>
      <c r="I11" s="9">
        <v>2979929.35</v>
      </c>
      <c r="J11" s="30">
        <v>189179.5</v>
      </c>
      <c r="K11" s="31"/>
      <c r="L11" s="43"/>
      <c r="M11" s="31"/>
      <c r="N11" s="31"/>
      <c r="O11" s="31"/>
      <c r="P11" s="30">
        <v>34445</v>
      </c>
      <c r="Q11" s="10">
        <f t="shared" si="4"/>
        <v>18.207575345108744</v>
      </c>
      <c r="R11" s="10">
        <f>SUM(P11/P8*100)</f>
        <v>13.553329172965583</v>
      </c>
      <c r="S11" s="30">
        <v>172098.2</v>
      </c>
      <c r="T11" s="30">
        <v>33650.199999999997</v>
      </c>
      <c r="U11" s="10">
        <f t="shared" si="1"/>
        <v>19.552906422031143</v>
      </c>
      <c r="V11" s="10">
        <f>SUM(T11/T8*100)</f>
        <v>11.20737890773834</v>
      </c>
      <c r="W11" s="10">
        <f t="shared" si="2"/>
        <v>102.36194732869346</v>
      </c>
      <c r="X11" s="10">
        <f t="shared" si="3"/>
        <v>794.80000000000291</v>
      </c>
    </row>
    <row r="12" spans="1:24" ht="15" customHeight="1" x14ac:dyDescent="0.25">
      <c r="A12" s="2" t="s">
        <v>21</v>
      </c>
      <c r="B12" s="3" t="s">
        <v>20</v>
      </c>
      <c r="C12" s="4">
        <v>82534400</v>
      </c>
      <c r="D12" s="4">
        <v>82534400</v>
      </c>
      <c r="E12" s="2"/>
      <c r="F12" s="4">
        <v>74310980</v>
      </c>
      <c r="G12" s="4">
        <v>6404620</v>
      </c>
      <c r="H12" s="4">
        <v>1818800</v>
      </c>
      <c r="I12" s="4">
        <v>2979929.35</v>
      </c>
      <c r="J12" s="32">
        <v>189179.5</v>
      </c>
      <c r="K12" s="33"/>
      <c r="L12" s="34"/>
      <c r="M12" s="33"/>
      <c r="N12" s="33"/>
      <c r="O12" s="33"/>
      <c r="P12" s="32">
        <v>34445</v>
      </c>
      <c r="Q12" s="6">
        <f t="shared" si="4"/>
        <v>18.207575345108744</v>
      </c>
      <c r="R12" s="6">
        <f>SUM(P12/P8*100)</f>
        <v>13.553329172965583</v>
      </c>
      <c r="S12" s="32">
        <v>172098.2</v>
      </c>
      <c r="T12" s="32">
        <v>33650.199999999997</v>
      </c>
      <c r="U12" s="18">
        <f t="shared" si="1"/>
        <v>19.552906422031143</v>
      </c>
      <c r="V12" s="6">
        <f>SUM(T12/T8*100)</f>
        <v>11.20737890773834</v>
      </c>
      <c r="W12" s="18">
        <f t="shared" si="2"/>
        <v>102.36194732869346</v>
      </c>
      <c r="X12" s="18">
        <f t="shared" si="3"/>
        <v>794.80000000000291</v>
      </c>
    </row>
    <row r="13" spans="1:24" ht="12.75" hidden="1" customHeight="1" x14ac:dyDescent="0.25">
      <c r="A13" s="2" t="s">
        <v>23</v>
      </c>
      <c r="B13" s="3" t="s">
        <v>22</v>
      </c>
      <c r="C13" s="4">
        <v>82234200</v>
      </c>
      <c r="D13" s="4">
        <v>82234200</v>
      </c>
      <c r="E13" s="2"/>
      <c r="F13" s="4">
        <v>74010780</v>
      </c>
      <c r="G13" s="4">
        <v>6404620</v>
      </c>
      <c r="H13" s="4">
        <v>1818800</v>
      </c>
      <c r="I13" s="4">
        <v>2920518.56</v>
      </c>
      <c r="J13" s="32"/>
      <c r="K13" s="33"/>
      <c r="L13" s="34"/>
      <c r="M13" s="33"/>
      <c r="N13" s="33"/>
      <c r="O13" s="33"/>
      <c r="P13" s="32"/>
      <c r="Q13" s="6" t="e">
        <f t="shared" si="4"/>
        <v>#DIV/0!</v>
      </c>
      <c r="R13" s="6"/>
      <c r="S13" s="32"/>
      <c r="T13" s="32"/>
      <c r="U13" s="10" t="e">
        <f t="shared" si="1"/>
        <v>#DIV/0!</v>
      </c>
      <c r="V13" s="6"/>
      <c r="W13" s="10" t="e">
        <f t="shared" si="2"/>
        <v>#DIV/0!</v>
      </c>
      <c r="X13" s="10">
        <f t="shared" si="3"/>
        <v>0</v>
      </c>
    </row>
    <row r="14" spans="1:24" ht="12.75" hidden="1" customHeight="1" x14ac:dyDescent="0.25">
      <c r="A14" s="2" t="s">
        <v>25</v>
      </c>
      <c r="B14" s="3" t="s">
        <v>24</v>
      </c>
      <c r="C14" s="2"/>
      <c r="D14" s="2"/>
      <c r="E14" s="2"/>
      <c r="F14" s="2"/>
      <c r="G14" s="2"/>
      <c r="H14" s="2"/>
      <c r="I14" s="4">
        <v>46020</v>
      </c>
      <c r="J14" s="32"/>
      <c r="K14" s="33"/>
      <c r="L14" s="34"/>
      <c r="M14" s="33"/>
      <c r="N14" s="33"/>
      <c r="O14" s="34"/>
      <c r="P14" s="32"/>
      <c r="Q14" s="6" t="e">
        <f t="shared" si="4"/>
        <v>#DIV/0!</v>
      </c>
      <c r="R14" s="6"/>
      <c r="S14" s="32"/>
      <c r="T14" s="32"/>
      <c r="U14" s="10" t="e">
        <f t="shared" si="1"/>
        <v>#DIV/0!</v>
      </c>
      <c r="V14" s="6"/>
      <c r="W14" s="10" t="e">
        <f t="shared" si="2"/>
        <v>#DIV/0!</v>
      </c>
      <c r="X14" s="10">
        <f t="shared" si="3"/>
        <v>0</v>
      </c>
    </row>
    <row r="15" spans="1:24" ht="14.25" hidden="1" customHeight="1" x14ac:dyDescent="0.25">
      <c r="A15" s="2" t="s">
        <v>27</v>
      </c>
      <c r="B15" s="3" t="s">
        <v>26</v>
      </c>
      <c r="C15" s="2"/>
      <c r="D15" s="2"/>
      <c r="E15" s="2"/>
      <c r="F15" s="2"/>
      <c r="G15" s="2"/>
      <c r="H15" s="2"/>
      <c r="I15" s="4">
        <v>9116.7900000000009</v>
      </c>
      <c r="J15" s="32"/>
      <c r="K15" s="33"/>
      <c r="L15" s="34"/>
      <c r="M15" s="33"/>
      <c r="N15" s="33"/>
      <c r="O15" s="33"/>
      <c r="P15" s="32"/>
      <c r="Q15" s="6" t="e">
        <f t="shared" si="4"/>
        <v>#DIV/0!</v>
      </c>
      <c r="R15" s="6"/>
      <c r="S15" s="32"/>
      <c r="T15" s="32"/>
      <c r="U15" s="10" t="e">
        <f t="shared" si="1"/>
        <v>#DIV/0!</v>
      </c>
      <c r="V15" s="6"/>
      <c r="W15" s="10" t="e">
        <f t="shared" si="2"/>
        <v>#DIV/0!</v>
      </c>
      <c r="X15" s="10">
        <f t="shared" si="3"/>
        <v>0</v>
      </c>
    </row>
    <row r="16" spans="1:24" ht="12" hidden="1" customHeight="1" x14ac:dyDescent="0.25">
      <c r="A16" s="2" t="s">
        <v>29</v>
      </c>
      <c r="B16" s="3" t="s">
        <v>28</v>
      </c>
      <c r="C16" s="4">
        <v>300200</v>
      </c>
      <c r="D16" s="4">
        <v>300200</v>
      </c>
      <c r="E16" s="2"/>
      <c r="F16" s="4">
        <v>300200</v>
      </c>
      <c r="G16" s="2"/>
      <c r="H16" s="2"/>
      <c r="I16" s="4">
        <v>4274</v>
      </c>
      <c r="J16" s="32"/>
      <c r="K16" s="33"/>
      <c r="L16" s="34"/>
      <c r="M16" s="33"/>
      <c r="N16" s="34"/>
      <c r="O16" s="34"/>
      <c r="P16" s="32"/>
      <c r="Q16" s="6" t="e">
        <f t="shared" si="4"/>
        <v>#DIV/0!</v>
      </c>
      <c r="R16" s="6"/>
      <c r="S16" s="32"/>
      <c r="T16" s="32"/>
      <c r="U16" s="10" t="e">
        <f t="shared" si="1"/>
        <v>#DIV/0!</v>
      </c>
      <c r="V16" s="6"/>
      <c r="W16" s="10" t="e">
        <f t="shared" si="2"/>
        <v>#DIV/0!</v>
      </c>
      <c r="X16" s="10">
        <f t="shared" si="3"/>
        <v>0</v>
      </c>
    </row>
    <row r="17" spans="1:24" ht="58.5" customHeight="1" x14ac:dyDescent="0.25">
      <c r="A17" s="7" t="s">
        <v>31</v>
      </c>
      <c r="B17" s="8" t="s">
        <v>30</v>
      </c>
      <c r="C17" s="9">
        <v>10529000</v>
      </c>
      <c r="D17" s="9">
        <v>10529000</v>
      </c>
      <c r="E17" s="7"/>
      <c r="F17" s="7"/>
      <c r="G17" s="9">
        <v>1990900</v>
      </c>
      <c r="H17" s="9">
        <v>8538100</v>
      </c>
      <c r="I17" s="9">
        <v>1088676.25</v>
      </c>
      <c r="J17" s="30">
        <v>19846.900000000001</v>
      </c>
      <c r="K17" s="31"/>
      <c r="L17" s="43"/>
      <c r="M17" s="43"/>
      <c r="N17" s="31"/>
      <c r="O17" s="31"/>
      <c r="P17" s="30">
        <v>4348.1000000000004</v>
      </c>
      <c r="Q17" s="10">
        <f t="shared" si="4"/>
        <v>21.908207327088867</v>
      </c>
      <c r="R17" s="10">
        <f>SUM(P17/P8*100)</f>
        <v>1.7108790993459619</v>
      </c>
      <c r="S17" s="30">
        <v>17539.3</v>
      </c>
      <c r="T17" s="30">
        <v>4214.1000000000004</v>
      </c>
      <c r="U17" s="10">
        <f t="shared" si="1"/>
        <v>24.026614517113</v>
      </c>
      <c r="V17" s="10">
        <f>SUM(T17/T8*100)</f>
        <v>1.4035285215273652</v>
      </c>
      <c r="W17" s="10">
        <f t="shared" si="2"/>
        <v>103.17980114377923</v>
      </c>
      <c r="X17" s="10">
        <f t="shared" si="3"/>
        <v>134</v>
      </c>
    </row>
    <row r="18" spans="1:24" ht="41.25" customHeight="1" x14ac:dyDescent="0.25">
      <c r="A18" s="2" t="s">
        <v>33</v>
      </c>
      <c r="B18" s="3" t="s">
        <v>32</v>
      </c>
      <c r="C18" s="4">
        <v>10529000</v>
      </c>
      <c r="D18" s="4">
        <v>10529000</v>
      </c>
      <c r="E18" s="2"/>
      <c r="F18" s="2"/>
      <c r="G18" s="4">
        <v>1990900</v>
      </c>
      <c r="H18" s="4">
        <v>8538100</v>
      </c>
      <c r="I18" s="4">
        <v>1088676.25</v>
      </c>
      <c r="J18" s="32">
        <v>19846.900000000001</v>
      </c>
      <c r="K18" s="33"/>
      <c r="L18" s="34"/>
      <c r="M18" s="34"/>
      <c r="N18" s="33"/>
      <c r="O18" s="33"/>
      <c r="P18" s="32">
        <v>4348.1000000000004</v>
      </c>
      <c r="Q18" s="6">
        <f t="shared" si="4"/>
        <v>21.908207327088867</v>
      </c>
      <c r="R18" s="6">
        <f>SUM(P18/P8*100)</f>
        <v>1.7108790993459619</v>
      </c>
      <c r="S18" s="32">
        <v>17539.3</v>
      </c>
      <c r="T18" s="32">
        <v>4214.1000000000004</v>
      </c>
      <c r="U18" s="18">
        <f t="shared" si="1"/>
        <v>24.026614517113</v>
      </c>
      <c r="V18" s="6">
        <f>SUM(T18/T8*100)</f>
        <v>1.4035285215273652</v>
      </c>
      <c r="W18" s="18">
        <f t="shared" si="2"/>
        <v>103.17980114377923</v>
      </c>
      <c r="X18" s="18">
        <f t="shared" si="3"/>
        <v>134</v>
      </c>
    </row>
    <row r="19" spans="1:24" ht="25.5" customHeight="1" x14ac:dyDescent="0.25">
      <c r="A19" s="2" t="s">
        <v>35</v>
      </c>
      <c r="B19" s="3" t="s">
        <v>34</v>
      </c>
      <c r="C19" s="4">
        <v>3818100</v>
      </c>
      <c r="D19" s="4">
        <v>3818100</v>
      </c>
      <c r="E19" s="2"/>
      <c r="F19" s="2"/>
      <c r="G19" s="4">
        <v>721950</v>
      </c>
      <c r="H19" s="4">
        <v>3096150</v>
      </c>
      <c r="I19" s="4">
        <v>475431.1</v>
      </c>
      <c r="J19" s="32">
        <v>10385.9</v>
      </c>
      <c r="K19" s="33"/>
      <c r="L19" s="34"/>
      <c r="M19" s="34"/>
      <c r="N19" s="33"/>
      <c r="O19" s="33"/>
      <c r="P19" s="32">
        <v>2159.4</v>
      </c>
      <c r="Q19" s="6">
        <f t="shared" si="4"/>
        <v>20.791650218084136</v>
      </c>
      <c r="R19" s="6">
        <f>SUM(P19/P8*100)</f>
        <v>0.84967510570770444</v>
      </c>
      <c r="S19" s="32">
        <v>9173</v>
      </c>
      <c r="T19" s="32">
        <v>2070</v>
      </c>
      <c r="U19" s="18">
        <f t="shared" si="1"/>
        <v>22.566226970456775</v>
      </c>
      <c r="V19" s="6">
        <f>SUM(T19/T8*100)</f>
        <v>0.68942456030033594</v>
      </c>
      <c r="W19" s="18">
        <f t="shared" si="2"/>
        <v>104.31884057971016</v>
      </c>
      <c r="X19" s="18">
        <f t="shared" si="3"/>
        <v>89.400000000000091</v>
      </c>
    </row>
    <row r="20" spans="1:24" ht="12.75" hidden="1" customHeight="1" x14ac:dyDescent="0.25">
      <c r="A20" s="2" t="s">
        <v>37</v>
      </c>
      <c r="B20" s="3" t="s">
        <v>36</v>
      </c>
      <c r="C20" s="4">
        <v>3818100</v>
      </c>
      <c r="D20" s="4">
        <v>3818100</v>
      </c>
      <c r="E20" s="2"/>
      <c r="F20" s="2"/>
      <c r="G20" s="4">
        <v>721950</v>
      </c>
      <c r="H20" s="4">
        <v>3096150</v>
      </c>
      <c r="I20" s="4">
        <v>475431.1</v>
      </c>
      <c r="J20" s="32"/>
      <c r="K20" s="33"/>
      <c r="L20" s="34"/>
      <c r="M20" s="34"/>
      <c r="N20" s="33"/>
      <c r="O20" s="33"/>
      <c r="P20" s="32"/>
      <c r="Q20" s="6" t="e">
        <f t="shared" si="4"/>
        <v>#DIV/0!</v>
      </c>
      <c r="R20" s="6"/>
      <c r="S20" s="32"/>
      <c r="T20" s="32"/>
      <c r="U20" s="10" t="e">
        <f t="shared" si="1"/>
        <v>#DIV/0!</v>
      </c>
      <c r="V20" s="6"/>
      <c r="W20" s="10" t="e">
        <f t="shared" si="2"/>
        <v>#DIV/0!</v>
      </c>
      <c r="X20" s="10">
        <f t="shared" si="3"/>
        <v>0</v>
      </c>
    </row>
    <row r="21" spans="1:24" ht="27" customHeight="1" x14ac:dyDescent="0.25">
      <c r="A21" s="2" t="s">
        <v>39</v>
      </c>
      <c r="B21" s="3" t="s">
        <v>38</v>
      </c>
      <c r="C21" s="4">
        <v>26740</v>
      </c>
      <c r="D21" s="4">
        <v>26740</v>
      </c>
      <c r="E21" s="2"/>
      <c r="F21" s="2"/>
      <c r="G21" s="4">
        <v>5060</v>
      </c>
      <c r="H21" s="4">
        <v>21680</v>
      </c>
      <c r="I21" s="4">
        <v>3550.03</v>
      </c>
      <c r="J21" s="32">
        <v>51.6</v>
      </c>
      <c r="K21" s="33"/>
      <c r="L21" s="34"/>
      <c r="M21" s="34"/>
      <c r="N21" s="33"/>
      <c r="O21" s="33"/>
      <c r="P21" s="32">
        <v>9.8000000000000007</v>
      </c>
      <c r="Q21" s="6">
        <f t="shared" si="4"/>
        <v>18.992248062015506</v>
      </c>
      <c r="R21" s="6">
        <f>SUM(P21/P8*100)</f>
        <v>3.8560785569767084E-3</v>
      </c>
      <c r="S21" s="32">
        <v>42.1</v>
      </c>
      <c r="T21" s="32">
        <v>11.8</v>
      </c>
      <c r="U21" s="18">
        <f t="shared" si="1"/>
        <v>28.028503562945367</v>
      </c>
      <c r="V21" s="6">
        <f>SUM(T21/T8*100)</f>
        <v>3.9300530490550553E-3</v>
      </c>
      <c r="W21" s="18">
        <f t="shared" si="2"/>
        <v>83.050847457627114</v>
      </c>
      <c r="X21" s="18">
        <f t="shared" si="3"/>
        <v>-2</v>
      </c>
    </row>
    <row r="22" spans="1:24" ht="13.5" hidden="1" customHeight="1" x14ac:dyDescent="0.25">
      <c r="A22" s="2" t="s">
        <v>41</v>
      </c>
      <c r="B22" s="3" t="s">
        <v>40</v>
      </c>
      <c r="C22" s="4">
        <v>26740</v>
      </c>
      <c r="D22" s="4">
        <v>26740</v>
      </c>
      <c r="E22" s="2"/>
      <c r="F22" s="2"/>
      <c r="G22" s="4">
        <v>5060</v>
      </c>
      <c r="H22" s="4">
        <v>21680</v>
      </c>
      <c r="I22" s="4">
        <v>3550.03</v>
      </c>
      <c r="J22" s="32"/>
      <c r="K22" s="33"/>
      <c r="L22" s="34"/>
      <c r="M22" s="34"/>
      <c r="N22" s="33"/>
      <c r="O22" s="33"/>
      <c r="P22" s="32"/>
      <c r="Q22" s="6" t="e">
        <f t="shared" si="4"/>
        <v>#DIV/0!</v>
      </c>
      <c r="R22" s="6"/>
      <c r="S22" s="32"/>
      <c r="T22" s="32"/>
      <c r="U22" s="18" t="e">
        <f t="shared" si="1"/>
        <v>#DIV/0!</v>
      </c>
      <c r="V22" s="6"/>
      <c r="W22" s="18" t="e">
        <f t="shared" si="2"/>
        <v>#DIV/0!</v>
      </c>
      <c r="X22" s="18">
        <f t="shared" si="3"/>
        <v>0</v>
      </c>
    </row>
    <row r="23" spans="1:24" ht="26.25" customHeight="1" x14ac:dyDescent="0.25">
      <c r="A23" s="2" t="s">
        <v>43</v>
      </c>
      <c r="B23" s="3" t="s">
        <v>42</v>
      </c>
      <c r="C23" s="4">
        <v>7394130</v>
      </c>
      <c r="D23" s="4">
        <v>7394130</v>
      </c>
      <c r="E23" s="2"/>
      <c r="F23" s="2"/>
      <c r="G23" s="4">
        <v>1398140</v>
      </c>
      <c r="H23" s="4">
        <v>5995990</v>
      </c>
      <c r="I23" s="4">
        <v>691969.46</v>
      </c>
      <c r="J23" s="32">
        <v>10044.5</v>
      </c>
      <c r="K23" s="33"/>
      <c r="L23" s="34"/>
      <c r="M23" s="34"/>
      <c r="N23" s="33"/>
      <c r="O23" s="33"/>
      <c r="P23" s="32">
        <v>2392.1999999999998</v>
      </c>
      <c r="Q23" s="6">
        <f t="shared" si="4"/>
        <v>23.816018716710634</v>
      </c>
      <c r="R23" s="6">
        <f>SUM(P23/P8*100)</f>
        <v>0.9412766453060899</v>
      </c>
      <c r="S23" s="32">
        <v>9264.2999999999993</v>
      </c>
      <c r="T23" s="32">
        <v>2310.4</v>
      </c>
      <c r="U23" s="18">
        <f t="shared" si="1"/>
        <v>24.938743348121285</v>
      </c>
      <c r="V23" s="6">
        <f>SUM(T23/T8*100)</f>
        <v>0.76949106479125429</v>
      </c>
      <c r="W23" s="18">
        <f t="shared" si="2"/>
        <v>103.54051246537395</v>
      </c>
      <c r="X23" s="18">
        <f t="shared" si="3"/>
        <v>81.799999999999727</v>
      </c>
    </row>
    <row r="24" spans="1:24" ht="12.75" hidden="1" customHeight="1" x14ac:dyDescent="0.25">
      <c r="A24" s="2" t="s">
        <v>45</v>
      </c>
      <c r="B24" s="3" t="s">
        <v>44</v>
      </c>
      <c r="C24" s="4">
        <v>7394130</v>
      </c>
      <c r="D24" s="4">
        <v>7394130</v>
      </c>
      <c r="E24" s="2"/>
      <c r="F24" s="2"/>
      <c r="G24" s="4">
        <v>1398140</v>
      </c>
      <c r="H24" s="4">
        <v>5995990</v>
      </c>
      <c r="I24" s="4">
        <v>691969.46</v>
      </c>
      <c r="J24" s="32"/>
      <c r="K24" s="33"/>
      <c r="L24" s="34"/>
      <c r="M24" s="34"/>
      <c r="N24" s="33"/>
      <c r="O24" s="33"/>
      <c r="P24" s="32"/>
      <c r="Q24" s="6" t="e">
        <f t="shared" si="4"/>
        <v>#DIV/0!</v>
      </c>
      <c r="R24" s="6"/>
      <c r="S24" s="32"/>
      <c r="T24" s="32"/>
      <c r="U24" s="18" t="e">
        <f t="shared" si="1"/>
        <v>#DIV/0!</v>
      </c>
      <c r="V24" s="6"/>
      <c r="W24" s="18" t="e">
        <f t="shared" si="2"/>
        <v>#DIV/0!</v>
      </c>
      <c r="X24" s="18">
        <f t="shared" si="3"/>
        <v>0</v>
      </c>
    </row>
    <row r="25" spans="1:24" ht="30" customHeight="1" x14ac:dyDescent="0.25">
      <c r="A25" s="2" t="s">
        <v>47</v>
      </c>
      <c r="B25" s="3" t="s">
        <v>46</v>
      </c>
      <c r="C25" s="4">
        <v>-709970</v>
      </c>
      <c r="D25" s="4">
        <v>-709970</v>
      </c>
      <c r="E25" s="2"/>
      <c r="F25" s="2"/>
      <c r="G25" s="4">
        <v>-134250</v>
      </c>
      <c r="H25" s="4">
        <v>-575720</v>
      </c>
      <c r="I25" s="4">
        <v>-82274.34</v>
      </c>
      <c r="J25" s="32">
        <v>-635.1</v>
      </c>
      <c r="K25" s="33"/>
      <c r="L25" s="34"/>
      <c r="M25" s="34"/>
      <c r="N25" s="33"/>
      <c r="O25" s="33"/>
      <c r="P25" s="32">
        <v>-213.2</v>
      </c>
      <c r="Q25" s="6">
        <f t="shared" si="4"/>
        <v>33.569516611557233</v>
      </c>
      <c r="R25" s="6">
        <f>SUM(P25/32304.7*100)</f>
        <v>-0.65996588731670613</v>
      </c>
      <c r="S25" s="32">
        <v>-940.1</v>
      </c>
      <c r="T25" s="32">
        <v>-178</v>
      </c>
      <c r="U25" s="18">
        <f t="shared" si="1"/>
        <v>18.934155940857355</v>
      </c>
      <c r="V25" s="6">
        <f>SUM(T25/33211.8*100)</f>
        <v>-0.53595408860706129</v>
      </c>
      <c r="W25" s="18">
        <f t="shared" si="2"/>
        <v>119.77528089887639</v>
      </c>
      <c r="X25" s="18">
        <f t="shared" si="3"/>
        <v>-35.199999999999989</v>
      </c>
    </row>
    <row r="26" spans="1:24" ht="12" hidden="1" customHeight="1" x14ac:dyDescent="0.25">
      <c r="A26" s="2" t="s">
        <v>49</v>
      </c>
      <c r="B26" s="3" t="s">
        <v>48</v>
      </c>
      <c r="C26" s="4">
        <v>-709970</v>
      </c>
      <c r="D26" s="4">
        <v>-709970</v>
      </c>
      <c r="E26" s="2"/>
      <c r="F26" s="2"/>
      <c r="G26" s="4">
        <v>-134250</v>
      </c>
      <c r="H26" s="4">
        <v>-575720</v>
      </c>
      <c r="I26" s="4">
        <v>-82274.34</v>
      </c>
      <c r="J26" s="32"/>
      <c r="K26" s="33"/>
      <c r="L26" s="34"/>
      <c r="M26" s="34"/>
      <c r="N26" s="33"/>
      <c r="O26" s="33"/>
      <c r="P26" s="32"/>
      <c r="Q26" s="6" t="e">
        <f t="shared" si="4"/>
        <v>#DIV/0!</v>
      </c>
      <c r="R26" s="6"/>
      <c r="S26" s="32"/>
      <c r="T26" s="32"/>
      <c r="U26" s="10" t="e">
        <f t="shared" si="1"/>
        <v>#DIV/0!</v>
      </c>
      <c r="V26" s="6"/>
      <c r="W26" s="10" t="e">
        <f t="shared" si="2"/>
        <v>#DIV/0!</v>
      </c>
      <c r="X26" s="10">
        <f t="shared" si="3"/>
        <v>0</v>
      </c>
    </row>
    <row r="27" spans="1:24" x14ac:dyDescent="0.25">
      <c r="A27" s="7" t="s">
        <v>51</v>
      </c>
      <c r="B27" s="8" t="s">
        <v>50</v>
      </c>
      <c r="C27" s="9">
        <v>4836200</v>
      </c>
      <c r="D27" s="9">
        <v>4836200</v>
      </c>
      <c r="E27" s="7"/>
      <c r="F27" s="9">
        <v>4812200</v>
      </c>
      <c r="G27" s="9">
        <v>2500</v>
      </c>
      <c r="H27" s="9">
        <v>21500</v>
      </c>
      <c r="I27" s="9">
        <v>1429591.26</v>
      </c>
      <c r="J27" s="30">
        <v>20497</v>
      </c>
      <c r="K27" s="31"/>
      <c r="L27" s="43"/>
      <c r="M27" s="31"/>
      <c r="N27" s="43"/>
      <c r="O27" s="31"/>
      <c r="P27" s="30">
        <v>683</v>
      </c>
      <c r="Q27" s="10">
        <f t="shared" si="4"/>
        <v>3.3321949553593209</v>
      </c>
      <c r="R27" s="10">
        <f>SUM(P27/32304.7*100)</f>
        <v>2.1142434382613056</v>
      </c>
      <c r="S27" s="30">
        <v>25315.7</v>
      </c>
      <c r="T27" s="30">
        <v>2947.9</v>
      </c>
      <c r="U27" s="10">
        <f t="shared" si="1"/>
        <v>11.644552589894809</v>
      </c>
      <c r="V27" s="10">
        <f>SUM(T27/33211.8*100)</f>
        <v>8.8760621224986291</v>
      </c>
      <c r="W27" s="10">
        <f t="shared" si="2"/>
        <v>23.169035584653479</v>
      </c>
      <c r="X27" s="10">
        <f t="shared" si="3"/>
        <v>-2264.9</v>
      </c>
    </row>
    <row r="28" spans="1:24" x14ac:dyDescent="0.25">
      <c r="A28" s="23" t="s">
        <v>274</v>
      </c>
      <c r="B28" s="24" t="s">
        <v>273</v>
      </c>
      <c r="C28" s="9"/>
      <c r="D28" s="9"/>
      <c r="E28" s="7"/>
      <c r="F28" s="9"/>
      <c r="G28" s="9"/>
      <c r="H28" s="9"/>
      <c r="I28" s="9"/>
      <c r="J28" s="32">
        <v>20026.2</v>
      </c>
      <c r="K28" s="33"/>
      <c r="L28" s="34"/>
      <c r="M28" s="33"/>
      <c r="N28" s="34"/>
      <c r="O28" s="33"/>
      <c r="P28" s="32">
        <v>438.4</v>
      </c>
      <c r="Q28" s="39">
        <f t="shared" si="4"/>
        <v>2.1891322367698316</v>
      </c>
      <c r="R28" s="39">
        <f>SUM(P28/32304.7*100)</f>
        <v>1.3570780722309757</v>
      </c>
      <c r="S28" s="32">
        <v>21119.9</v>
      </c>
      <c r="T28" s="32">
        <v>1415.8</v>
      </c>
      <c r="U28" s="39">
        <f t="shared" ref="U28" si="5">SUM(T28/S28*100)</f>
        <v>6.7036302255219002</v>
      </c>
      <c r="V28" s="39">
        <f>SUM(T28/33211.8*100)</f>
        <v>4.2629426890442552</v>
      </c>
      <c r="W28" s="39">
        <f>SUM(P28/T28*100)</f>
        <v>30.964825540330555</v>
      </c>
      <c r="X28" s="39">
        <f t="shared" ref="X28" si="6">SUM(P28-T28)</f>
        <v>-977.4</v>
      </c>
    </row>
    <row r="29" spans="1:24" ht="28.5" customHeight="1" x14ac:dyDescent="0.25">
      <c r="A29" s="2" t="s">
        <v>53</v>
      </c>
      <c r="B29" s="3" t="s">
        <v>52</v>
      </c>
      <c r="C29" s="4">
        <v>4630900</v>
      </c>
      <c r="D29" s="4">
        <v>4630900</v>
      </c>
      <c r="E29" s="2"/>
      <c r="F29" s="4">
        <v>4630900</v>
      </c>
      <c r="G29" s="2"/>
      <c r="H29" s="2"/>
      <c r="I29" s="4">
        <v>1418427.1</v>
      </c>
      <c r="J29" s="32">
        <v>0</v>
      </c>
      <c r="K29" s="33"/>
      <c r="L29" s="34"/>
      <c r="M29" s="33"/>
      <c r="N29" s="34"/>
      <c r="O29" s="34"/>
      <c r="P29" s="32">
        <v>0</v>
      </c>
      <c r="Q29" s="6" t="e">
        <f t="shared" si="4"/>
        <v>#DIV/0!</v>
      </c>
      <c r="R29" s="6">
        <f>SUM(P29/32304.7*100)</f>
        <v>0</v>
      </c>
      <c r="S29" s="32">
        <v>0</v>
      </c>
      <c r="T29" s="32">
        <v>0</v>
      </c>
      <c r="U29" s="18" t="e">
        <f t="shared" si="1"/>
        <v>#DIV/0!</v>
      </c>
      <c r="V29" s="6">
        <f>SUM(T29/33211.8*100)</f>
        <v>0</v>
      </c>
      <c r="W29" s="18" t="e">
        <f t="shared" si="2"/>
        <v>#DIV/0!</v>
      </c>
      <c r="X29" s="18">
        <f t="shared" si="3"/>
        <v>0</v>
      </c>
    </row>
    <row r="30" spans="1:24" ht="12.75" hidden="1" customHeight="1" x14ac:dyDescent="0.25">
      <c r="A30" s="2" t="s">
        <v>54</v>
      </c>
      <c r="B30" s="3" t="s">
        <v>52</v>
      </c>
      <c r="C30" s="4">
        <v>4630900</v>
      </c>
      <c r="D30" s="4">
        <v>4630900</v>
      </c>
      <c r="E30" s="2"/>
      <c r="F30" s="4">
        <v>4630900</v>
      </c>
      <c r="G30" s="2"/>
      <c r="H30" s="2"/>
      <c r="I30" s="4">
        <v>1418427.1</v>
      </c>
      <c r="J30" s="32"/>
      <c r="K30" s="33"/>
      <c r="L30" s="34"/>
      <c r="M30" s="33"/>
      <c r="N30" s="34"/>
      <c r="O30" s="34"/>
      <c r="P30" s="32"/>
      <c r="Q30" s="6" t="e">
        <f t="shared" si="4"/>
        <v>#DIV/0!</v>
      </c>
      <c r="R30" s="6"/>
      <c r="S30" s="32"/>
      <c r="T30" s="32"/>
      <c r="U30" s="18" t="e">
        <f t="shared" si="1"/>
        <v>#DIV/0!</v>
      </c>
      <c r="V30" s="6"/>
      <c r="W30" s="18" t="e">
        <f t="shared" si="2"/>
        <v>#DIV/0!</v>
      </c>
      <c r="X30" s="18">
        <f t="shared" si="3"/>
        <v>0</v>
      </c>
    </row>
    <row r="31" spans="1:24" x14ac:dyDescent="0.25">
      <c r="A31" s="2" t="s">
        <v>56</v>
      </c>
      <c r="B31" s="3" t="s">
        <v>55</v>
      </c>
      <c r="C31" s="4">
        <v>48000</v>
      </c>
      <c r="D31" s="4">
        <v>48000</v>
      </c>
      <c r="E31" s="2"/>
      <c r="F31" s="4">
        <v>24000</v>
      </c>
      <c r="G31" s="4">
        <v>2500</v>
      </c>
      <c r="H31" s="4">
        <v>21500</v>
      </c>
      <c r="I31" s="4">
        <v>3600</v>
      </c>
      <c r="J31" s="32">
        <v>35</v>
      </c>
      <c r="K31" s="33"/>
      <c r="L31" s="34"/>
      <c r="M31" s="33"/>
      <c r="N31" s="34"/>
      <c r="O31" s="33"/>
      <c r="P31" s="32">
        <v>40.5</v>
      </c>
      <c r="Q31" s="6">
        <f t="shared" si="4"/>
        <v>115.71428571428572</v>
      </c>
      <c r="R31" s="6">
        <f>SUM(P31/32304.7*100)</f>
        <v>0.12536875439177581</v>
      </c>
      <c r="S31" s="32">
        <v>286.2</v>
      </c>
      <c r="T31" s="32">
        <v>-76</v>
      </c>
      <c r="U31" s="18">
        <f t="shared" si="1"/>
        <v>-26.554856743535986</v>
      </c>
      <c r="V31" s="6">
        <f>SUM(T31/33211.8*100)</f>
        <v>-0.22883432996705985</v>
      </c>
      <c r="W31" s="18">
        <f t="shared" si="2"/>
        <v>-53.289473684210535</v>
      </c>
      <c r="X31" s="18">
        <f t="shared" si="3"/>
        <v>116.5</v>
      </c>
    </row>
    <row r="32" spans="1:24" hidden="1" x14ac:dyDescent="0.25">
      <c r="A32" s="2" t="s">
        <v>57</v>
      </c>
      <c r="B32" s="3" t="s">
        <v>55</v>
      </c>
      <c r="C32" s="4">
        <v>48000</v>
      </c>
      <c r="D32" s="4">
        <v>48000</v>
      </c>
      <c r="E32" s="2"/>
      <c r="F32" s="4">
        <v>24000</v>
      </c>
      <c r="G32" s="4">
        <v>2500</v>
      </c>
      <c r="H32" s="4">
        <v>21500</v>
      </c>
      <c r="I32" s="4">
        <v>3600</v>
      </c>
      <c r="J32" s="32"/>
      <c r="K32" s="33"/>
      <c r="L32" s="34"/>
      <c r="M32" s="33"/>
      <c r="N32" s="34"/>
      <c r="O32" s="33"/>
      <c r="P32" s="32"/>
      <c r="Q32" s="6" t="e">
        <f t="shared" si="4"/>
        <v>#DIV/0!</v>
      </c>
      <c r="R32" s="6"/>
      <c r="S32" s="32"/>
      <c r="T32" s="32"/>
      <c r="U32" s="18" t="e">
        <f t="shared" si="1"/>
        <v>#DIV/0!</v>
      </c>
      <c r="V32" s="6"/>
      <c r="W32" s="18" t="e">
        <f t="shared" si="2"/>
        <v>#DIV/0!</v>
      </c>
      <c r="X32" s="18">
        <f t="shared" si="3"/>
        <v>0</v>
      </c>
    </row>
    <row r="33" spans="1:24" ht="42" customHeight="1" x14ac:dyDescent="0.25">
      <c r="A33" s="2" t="s">
        <v>59</v>
      </c>
      <c r="B33" s="3" t="s">
        <v>58</v>
      </c>
      <c r="C33" s="4">
        <v>157300</v>
      </c>
      <c r="D33" s="4">
        <v>157300</v>
      </c>
      <c r="E33" s="2"/>
      <c r="F33" s="4">
        <v>157300</v>
      </c>
      <c r="G33" s="2"/>
      <c r="H33" s="2"/>
      <c r="I33" s="4">
        <v>7564.16</v>
      </c>
      <c r="J33" s="32">
        <v>435.8</v>
      </c>
      <c r="K33" s="33"/>
      <c r="L33" s="34"/>
      <c r="M33" s="33"/>
      <c r="N33" s="34"/>
      <c r="O33" s="34"/>
      <c r="P33" s="32">
        <v>204</v>
      </c>
      <c r="Q33" s="6">
        <f t="shared" si="4"/>
        <v>46.810463515374025</v>
      </c>
      <c r="R33" s="6">
        <f>SUM(P33/32304.7*100)</f>
        <v>0.63148705915857439</v>
      </c>
      <c r="S33" s="32">
        <v>3909.6</v>
      </c>
      <c r="T33" s="32">
        <v>1608.1</v>
      </c>
      <c r="U33" s="18">
        <f t="shared" si="1"/>
        <v>41.132085123797829</v>
      </c>
      <c r="V33" s="6">
        <f>SUM(T33/33211.8*100)</f>
        <v>4.8419537634214338</v>
      </c>
      <c r="W33" s="18">
        <f t="shared" si="2"/>
        <v>12.685778247621418</v>
      </c>
      <c r="X33" s="18">
        <f t="shared" si="3"/>
        <v>-1404.1</v>
      </c>
    </row>
    <row r="34" spans="1:24" ht="12" hidden="1" customHeight="1" x14ac:dyDescent="0.25">
      <c r="A34" s="2" t="s">
        <v>61</v>
      </c>
      <c r="B34" s="3" t="s">
        <v>60</v>
      </c>
      <c r="C34" s="4">
        <v>157300</v>
      </c>
      <c r="D34" s="4">
        <v>157300</v>
      </c>
      <c r="E34" s="2"/>
      <c r="F34" s="4">
        <v>157300</v>
      </c>
      <c r="G34" s="2"/>
      <c r="H34" s="2"/>
      <c r="I34" s="4">
        <v>7564.16</v>
      </c>
      <c r="J34" s="32"/>
      <c r="K34" s="33"/>
      <c r="L34" s="34"/>
      <c r="M34" s="33"/>
      <c r="N34" s="34"/>
      <c r="O34" s="34"/>
      <c r="P34" s="32"/>
      <c r="Q34" s="6" t="e">
        <f t="shared" si="4"/>
        <v>#DIV/0!</v>
      </c>
      <c r="R34" s="6"/>
      <c r="S34" s="32"/>
      <c r="T34" s="32"/>
      <c r="U34" s="10" t="e">
        <f t="shared" si="1"/>
        <v>#DIV/0!</v>
      </c>
      <c r="V34" s="6"/>
      <c r="W34" s="10" t="e">
        <f t="shared" si="2"/>
        <v>#DIV/0!</v>
      </c>
      <c r="X34" s="10">
        <f t="shared" si="3"/>
        <v>0</v>
      </c>
    </row>
    <row r="35" spans="1:24" x14ac:dyDescent="0.25">
      <c r="A35" s="7" t="s">
        <v>63</v>
      </c>
      <c r="B35" s="8" t="s">
        <v>62</v>
      </c>
      <c r="C35" s="9">
        <v>14795900</v>
      </c>
      <c r="D35" s="9">
        <v>14795900</v>
      </c>
      <c r="E35" s="7"/>
      <c r="F35" s="7"/>
      <c r="G35" s="9">
        <v>6318100</v>
      </c>
      <c r="H35" s="9">
        <v>8477800</v>
      </c>
      <c r="I35" s="9">
        <v>224143.12</v>
      </c>
      <c r="J35" s="30">
        <v>26657.200000000001</v>
      </c>
      <c r="K35" s="31"/>
      <c r="L35" s="43"/>
      <c r="M35" s="43"/>
      <c r="N35" s="31"/>
      <c r="O35" s="31"/>
      <c r="P35" s="30">
        <v>2188.6999999999998</v>
      </c>
      <c r="Q35" s="10">
        <f t="shared" si="4"/>
        <v>8.2105397416082706</v>
      </c>
      <c r="R35" s="10">
        <f>SUM(P35/32304.7*100)</f>
        <v>6.7751751293155476</v>
      </c>
      <c r="S35" s="30">
        <v>21556.799999999999</v>
      </c>
      <c r="T35" s="30">
        <v>1754.1</v>
      </c>
      <c r="U35" s="10">
        <f t="shared" si="1"/>
        <v>8.137107548430194</v>
      </c>
      <c r="V35" s="10">
        <f>SUM(T35/33211.8*100)</f>
        <v>5.2815565552002592</v>
      </c>
      <c r="W35" s="10">
        <f t="shared" si="2"/>
        <v>124.77623852687987</v>
      </c>
      <c r="X35" s="10">
        <f t="shared" si="3"/>
        <v>434.59999999999991</v>
      </c>
    </row>
    <row r="36" spans="1:24" x14ac:dyDescent="0.25">
      <c r="A36" s="2" t="s">
        <v>65</v>
      </c>
      <c r="B36" s="3" t="s">
        <v>64</v>
      </c>
      <c r="C36" s="4">
        <v>3052100</v>
      </c>
      <c r="D36" s="4">
        <v>3052100</v>
      </c>
      <c r="E36" s="2"/>
      <c r="F36" s="2"/>
      <c r="G36" s="4">
        <v>1826400</v>
      </c>
      <c r="H36" s="4">
        <v>1225700</v>
      </c>
      <c r="I36" s="4">
        <v>46003.16</v>
      </c>
      <c r="J36" s="32">
        <v>6946.4</v>
      </c>
      <c r="K36" s="33"/>
      <c r="L36" s="34"/>
      <c r="M36" s="34"/>
      <c r="N36" s="33"/>
      <c r="O36" s="33"/>
      <c r="P36" s="32">
        <v>235.8</v>
      </c>
      <c r="Q36" s="6">
        <f t="shared" si="4"/>
        <v>3.3945640907520449</v>
      </c>
      <c r="R36" s="6">
        <f>SUM(P36/32304.7*100)</f>
        <v>0.72992474779211691</v>
      </c>
      <c r="S36" s="32">
        <v>6068.9</v>
      </c>
      <c r="T36" s="32">
        <v>402.3</v>
      </c>
      <c r="U36" s="18">
        <f t="shared" si="1"/>
        <v>6.6288783799370572</v>
      </c>
      <c r="V36" s="6">
        <f>SUM(T36/33211.8*100)</f>
        <v>1.2113164598124762</v>
      </c>
      <c r="W36" s="18">
        <f t="shared" si="2"/>
        <v>58.612975391498878</v>
      </c>
      <c r="X36" s="18">
        <f t="shared" si="3"/>
        <v>-166.5</v>
      </c>
    </row>
    <row r="37" spans="1:24" ht="12.75" hidden="1" customHeight="1" x14ac:dyDescent="0.25">
      <c r="A37" s="2" t="s">
        <v>67</v>
      </c>
      <c r="B37" s="3" t="s">
        <v>66</v>
      </c>
      <c r="C37" s="4">
        <v>1225700</v>
      </c>
      <c r="D37" s="4">
        <v>1225700</v>
      </c>
      <c r="E37" s="2"/>
      <c r="F37" s="2"/>
      <c r="G37" s="2"/>
      <c r="H37" s="4">
        <v>1225700</v>
      </c>
      <c r="I37" s="4">
        <v>31099.93</v>
      </c>
      <c r="J37" s="32"/>
      <c r="K37" s="33"/>
      <c r="L37" s="34"/>
      <c r="M37" s="34"/>
      <c r="N37" s="34"/>
      <c r="O37" s="33"/>
      <c r="P37" s="32"/>
      <c r="Q37" s="6" t="e">
        <f t="shared" si="4"/>
        <v>#DIV/0!</v>
      </c>
      <c r="R37" s="6"/>
      <c r="S37" s="32"/>
      <c r="T37" s="32"/>
      <c r="U37" s="18" t="e">
        <f t="shared" si="1"/>
        <v>#DIV/0!</v>
      </c>
      <c r="V37" s="6"/>
      <c r="W37" s="18" t="e">
        <f t="shared" si="2"/>
        <v>#DIV/0!</v>
      </c>
      <c r="X37" s="18">
        <f t="shared" si="3"/>
        <v>0</v>
      </c>
    </row>
    <row r="38" spans="1:24" ht="15" hidden="1" customHeight="1" x14ac:dyDescent="0.25">
      <c r="A38" s="2" t="s">
        <v>69</v>
      </c>
      <c r="B38" s="3" t="s">
        <v>68</v>
      </c>
      <c r="C38" s="4">
        <v>1826400</v>
      </c>
      <c r="D38" s="4">
        <v>1826400</v>
      </c>
      <c r="E38" s="2"/>
      <c r="F38" s="2"/>
      <c r="G38" s="4">
        <v>1826400</v>
      </c>
      <c r="H38" s="2"/>
      <c r="I38" s="4">
        <v>14903.23</v>
      </c>
      <c r="J38" s="32"/>
      <c r="K38" s="33"/>
      <c r="L38" s="34"/>
      <c r="M38" s="34"/>
      <c r="N38" s="33"/>
      <c r="O38" s="34"/>
      <c r="P38" s="32"/>
      <c r="Q38" s="6" t="e">
        <f t="shared" si="4"/>
        <v>#DIV/0!</v>
      </c>
      <c r="R38" s="6"/>
      <c r="S38" s="32"/>
      <c r="T38" s="32"/>
      <c r="U38" s="18" t="e">
        <f t="shared" si="1"/>
        <v>#DIV/0!</v>
      </c>
      <c r="V38" s="6"/>
      <c r="W38" s="18" t="e">
        <f t="shared" si="2"/>
        <v>#DIV/0!</v>
      </c>
      <c r="X38" s="18">
        <f t="shared" si="3"/>
        <v>0</v>
      </c>
    </row>
    <row r="39" spans="1:24" x14ac:dyDescent="0.25">
      <c r="A39" s="2" t="s">
        <v>71</v>
      </c>
      <c r="B39" s="3" t="s">
        <v>70</v>
      </c>
      <c r="C39" s="4">
        <v>11743800</v>
      </c>
      <c r="D39" s="4">
        <v>11743800</v>
      </c>
      <c r="E39" s="2"/>
      <c r="F39" s="2"/>
      <c r="G39" s="4">
        <v>4491700</v>
      </c>
      <c r="H39" s="4">
        <v>7252100</v>
      </c>
      <c r="I39" s="4">
        <v>178139.96</v>
      </c>
      <c r="J39" s="32">
        <v>19710.8</v>
      </c>
      <c r="K39" s="33"/>
      <c r="L39" s="34"/>
      <c r="M39" s="34"/>
      <c r="N39" s="33"/>
      <c r="O39" s="33"/>
      <c r="P39" s="32">
        <v>1952.9</v>
      </c>
      <c r="Q39" s="6">
        <f t="shared" si="4"/>
        <v>9.907766300708241</v>
      </c>
      <c r="R39" s="6">
        <f>SUM(P39/32304.7*100)</f>
        <v>6.0452503815234317</v>
      </c>
      <c r="S39" s="32">
        <v>15487.9</v>
      </c>
      <c r="T39" s="32">
        <v>1351.8</v>
      </c>
      <c r="U39" s="18">
        <f t="shared" si="1"/>
        <v>8.7281038746376201</v>
      </c>
      <c r="V39" s="6">
        <f>SUM(T39/33211.8*100)</f>
        <v>4.0702400953877831</v>
      </c>
      <c r="W39" s="18">
        <f t="shared" si="2"/>
        <v>144.4666370764906</v>
      </c>
      <c r="X39" s="18">
        <f t="shared" si="3"/>
        <v>601.10000000000014</v>
      </c>
    </row>
    <row r="40" spans="1:24" hidden="1" x14ac:dyDescent="0.25">
      <c r="A40" s="2" t="s">
        <v>73</v>
      </c>
      <c r="B40" s="3" t="s">
        <v>72</v>
      </c>
      <c r="C40" s="4">
        <v>2054400</v>
      </c>
      <c r="D40" s="4">
        <v>2054400</v>
      </c>
      <c r="E40" s="2"/>
      <c r="F40" s="2"/>
      <c r="G40" s="4">
        <v>1381500</v>
      </c>
      <c r="H40" s="4">
        <v>672900</v>
      </c>
      <c r="I40" s="4">
        <v>67684.86</v>
      </c>
      <c r="J40" s="32"/>
      <c r="K40" s="33"/>
      <c r="L40" s="34"/>
      <c r="M40" s="34"/>
      <c r="N40" s="33"/>
      <c r="O40" s="33"/>
      <c r="P40" s="32"/>
      <c r="Q40" s="6" t="e">
        <f t="shared" si="4"/>
        <v>#DIV/0!</v>
      </c>
      <c r="R40" s="6"/>
      <c r="S40" s="32"/>
      <c r="T40" s="32"/>
      <c r="U40" s="10" t="e">
        <f t="shared" si="1"/>
        <v>#DIV/0!</v>
      </c>
      <c r="V40" s="6"/>
      <c r="W40" s="10" t="e">
        <f t="shared" si="2"/>
        <v>#DIV/0!</v>
      </c>
      <c r="X40" s="10">
        <f t="shared" si="3"/>
        <v>0</v>
      </c>
    </row>
    <row r="41" spans="1:24" ht="13.5" hidden="1" customHeight="1" x14ac:dyDescent="0.25">
      <c r="A41" s="2" t="s">
        <v>75</v>
      </c>
      <c r="B41" s="3" t="s">
        <v>74</v>
      </c>
      <c r="C41" s="4">
        <v>672900</v>
      </c>
      <c r="D41" s="4">
        <v>672900</v>
      </c>
      <c r="E41" s="2"/>
      <c r="F41" s="2"/>
      <c r="G41" s="2"/>
      <c r="H41" s="4">
        <v>672900</v>
      </c>
      <c r="I41" s="4">
        <v>821.86</v>
      </c>
      <c r="J41" s="32"/>
      <c r="K41" s="33"/>
      <c r="L41" s="34"/>
      <c r="M41" s="34"/>
      <c r="N41" s="34"/>
      <c r="O41" s="33"/>
      <c r="P41" s="32"/>
      <c r="Q41" s="6" t="e">
        <f t="shared" si="4"/>
        <v>#DIV/0!</v>
      </c>
      <c r="R41" s="6"/>
      <c r="S41" s="32"/>
      <c r="T41" s="32"/>
      <c r="U41" s="10" t="e">
        <f t="shared" si="1"/>
        <v>#DIV/0!</v>
      </c>
      <c r="V41" s="6"/>
      <c r="W41" s="10" t="e">
        <f t="shared" si="2"/>
        <v>#DIV/0!</v>
      </c>
      <c r="X41" s="10">
        <f t="shared" si="3"/>
        <v>0</v>
      </c>
    </row>
    <row r="42" spans="1:24" ht="15" hidden="1" customHeight="1" x14ac:dyDescent="0.25">
      <c r="A42" s="2" t="s">
        <v>77</v>
      </c>
      <c r="B42" s="3" t="s">
        <v>76</v>
      </c>
      <c r="C42" s="4">
        <v>1381500</v>
      </c>
      <c r="D42" s="4">
        <v>1381500</v>
      </c>
      <c r="E42" s="2"/>
      <c r="F42" s="2"/>
      <c r="G42" s="4">
        <v>1381500</v>
      </c>
      <c r="H42" s="2"/>
      <c r="I42" s="4">
        <v>66863</v>
      </c>
      <c r="J42" s="32"/>
      <c r="K42" s="33"/>
      <c r="L42" s="34"/>
      <c r="M42" s="34"/>
      <c r="N42" s="33"/>
      <c r="O42" s="34"/>
      <c r="P42" s="32"/>
      <c r="Q42" s="6" t="e">
        <f t="shared" si="4"/>
        <v>#DIV/0!</v>
      </c>
      <c r="R42" s="6"/>
      <c r="S42" s="32"/>
      <c r="T42" s="32"/>
      <c r="U42" s="10" t="e">
        <f t="shared" si="1"/>
        <v>#DIV/0!</v>
      </c>
      <c r="V42" s="6"/>
      <c r="W42" s="10" t="e">
        <f t="shared" si="2"/>
        <v>#DIV/0!</v>
      </c>
      <c r="X42" s="10">
        <f t="shared" si="3"/>
        <v>0</v>
      </c>
    </row>
    <row r="43" spans="1:24" hidden="1" x14ac:dyDescent="0.25">
      <c r="A43" s="2" t="s">
        <v>79</v>
      </c>
      <c r="B43" s="3" t="s">
        <v>78</v>
      </c>
      <c r="C43" s="4">
        <v>9689400</v>
      </c>
      <c r="D43" s="4">
        <v>9689400</v>
      </c>
      <c r="E43" s="2"/>
      <c r="F43" s="2"/>
      <c r="G43" s="4">
        <v>3110200</v>
      </c>
      <c r="H43" s="4">
        <v>6579200</v>
      </c>
      <c r="I43" s="4">
        <v>110455.1</v>
      </c>
      <c r="J43" s="32"/>
      <c r="K43" s="33"/>
      <c r="L43" s="34"/>
      <c r="M43" s="34"/>
      <c r="N43" s="33"/>
      <c r="O43" s="33"/>
      <c r="P43" s="32"/>
      <c r="Q43" s="6" t="e">
        <f t="shared" si="4"/>
        <v>#DIV/0!</v>
      </c>
      <c r="R43" s="6"/>
      <c r="S43" s="32"/>
      <c r="T43" s="32"/>
      <c r="U43" s="10" t="e">
        <f t="shared" si="1"/>
        <v>#DIV/0!</v>
      </c>
      <c r="V43" s="6"/>
      <c r="W43" s="10" t="e">
        <f t="shared" si="2"/>
        <v>#DIV/0!</v>
      </c>
      <c r="X43" s="10">
        <f t="shared" si="3"/>
        <v>0</v>
      </c>
    </row>
    <row r="44" spans="1:24" ht="14.25" hidden="1" customHeight="1" x14ac:dyDescent="0.25">
      <c r="A44" s="2" t="s">
        <v>81</v>
      </c>
      <c r="B44" s="3" t="s">
        <v>80</v>
      </c>
      <c r="C44" s="4">
        <v>6579200</v>
      </c>
      <c r="D44" s="4">
        <v>6579200</v>
      </c>
      <c r="E44" s="2"/>
      <c r="F44" s="2"/>
      <c r="G44" s="2"/>
      <c r="H44" s="4">
        <v>6579200</v>
      </c>
      <c r="I44" s="4">
        <v>86403.73</v>
      </c>
      <c r="J44" s="32"/>
      <c r="K44" s="33"/>
      <c r="L44" s="34"/>
      <c r="M44" s="34"/>
      <c r="N44" s="34"/>
      <c r="O44" s="33"/>
      <c r="P44" s="32"/>
      <c r="Q44" s="6" t="e">
        <f t="shared" si="4"/>
        <v>#DIV/0!</v>
      </c>
      <c r="R44" s="6"/>
      <c r="S44" s="32"/>
      <c r="T44" s="32"/>
      <c r="U44" s="10" t="e">
        <f t="shared" si="1"/>
        <v>#DIV/0!</v>
      </c>
      <c r="V44" s="6"/>
      <c r="W44" s="10" t="e">
        <f t="shared" si="2"/>
        <v>#DIV/0!</v>
      </c>
      <c r="X44" s="10">
        <f t="shared" si="3"/>
        <v>0</v>
      </c>
    </row>
    <row r="45" spans="1:24" ht="12.75" hidden="1" customHeight="1" x14ac:dyDescent="0.25">
      <c r="A45" s="2" t="s">
        <v>83</v>
      </c>
      <c r="B45" s="3" t="s">
        <v>82</v>
      </c>
      <c r="C45" s="4">
        <v>3110200</v>
      </c>
      <c r="D45" s="4">
        <v>3110200</v>
      </c>
      <c r="E45" s="2"/>
      <c r="F45" s="2"/>
      <c r="G45" s="4">
        <v>3110200</v>
      </c>
      <c r="H45" s="2"/>
      <c r="I45" s="4">
        <v>24051.37</v>
      </c>
      <c r="J45" s="32"/>
      <c r="K45" s="33"/>
      <c r="L45" s="34"/>
      <c r="M45" s="34"/>
      <c r="N45" s="33"/>
      <c r="O45" s="34"/>
      <c r="P45" s="32"/>
      <c r="Q45" s="6" t="e">
        <f t="shared" si="4"/>
        <v>#DIV/0!</v>
      </c>
      <c r="R45" s="6"/>
      <c r="S45" s="32"/>
      <c r="T45" s="32"/>
      <c r="U45" s="10" t="e">
        <f t="shared" si="1"/>
        <v>#DIV/0!</v>
      </c>
      <c r="V45" s="6"/>
      <c r="W45" s="10" t="e">
        <f t="shared" si="2"/>
        <v>#DIV/0!</v>
      </c>
      <c r="X45" s="10">
        <f t="shared" si="3"/>
        <v>0</v>
      </c>
    </row>
    <row r="46" spans="1:24" x14ac:dyDescent="0.25">
      <c r="A46" s="7" t="s">
        <v>85</v>
      </c>
      <c r="B46" s="8" t="s">
        <v>84</v>
      </c>
      <c r="C46" s="9">
        <v>1901100</v>
      </c>
      <c r="D46" s="9">
        <v>1901100</v>
      </c>
      <c r="E46" s="7"/>
      <c r="F46" s="9">
        <v>1896100</v>
      </c>
      <c r="G46" s="7"/>
      <c r="H46" s="9">
        <v>5000</v>
      </c>
      <c r="I46" s="9">
        <v>125373.5</v>
      </c>
      <c r="J46" s="30">
        <v>2961.3</v>
      </c>
      <c r="K46" s="31"/>
      <c r="L46" s="43"/>
      <c r="M46" s="31"/>
      <c r="N46" s="43"/>
      <c r="O46" s="31"/>
      <c r="P46" s="30">
        <v>720.7</v>
      </c>
      <c r="Q46" s="10">
        <f t="shared" si="4"/>
        <v>24.337284300813835</v>
      </c>
      <c r="R46" s="10">
        <f>SUM(P46/32304.7*100)</f>
        <v>2.2309447232136499</v>
      </c>
      <c r="S46" s="30">
        <v>7267</v>
      </c>
      <c r="T46" s="30">
        <v>623</v>
      </c>
      <c r="U46" s="10">
        <f t="shared" si="1"/>
        <v>8.5730012384752996</v>
      </c>
      <c r="V46" s="10">
        <f>SUM(T46/33211.8*100)</f>
        <v>1.8758393101247144</v>
      </c>
      <c r="W46" s="10">
        <f t="shared" si="2"/>
        <v>115.68218298555377</v>
      </c>
      <c r="X46" s="10">
        <f t="shared" si="3"/>
        <v>97.700000000000045</v>
      </c>
    </row>
    <row r="47" spans="1:24" ht="12.75" hidden="1" customHeight="1" x14ac:dyDescent="0.25">
      <c r="A47" s="2" t="s">
        <v>87</v>
      </c>
      <c r="B47" s="3" t="s">
        <v>86</v>
      </c>
      <c r="C47" s="4">
        <v>5000</v>
      </c>
      <c r="D47" s="4">
        <v>5000</v>
      </c>
      <c r="E47" s="2"/>
      <c r="F47" s="4">
        <v>5000</v>
      </c>
      <c r="G47" s="2"/>
      <c r="H47" s="2"/>
      <c r="I47" s="4">
        <v>3120</v>
      </c>
      <c r="J47" s="32"/>
      <c r="K47" s="33"/>
      <c r="L47" s="34"/>
      <c r="M47" s="33"/>
      <c r="N47" s="34"/>
      <c r="O47" s="34"/>
      <c r="P47" s="32"/>
      <c r="Q47" s="6" t="e">
        <f t="shared" si="4"/>
        <v>#DIV/0!</v>
      </c>
      <c r="R47" s="6"/>
      <c r="S47" s="32"/>
      <c r="T47" s="32"/>
      <c r="U47" s="10" t="e">
        <f t="shared" si="1"/>
        <v>#DIV/0!</v>
      </c>
      <c r="V47" s="6"/>
      <c r="W47" s="10" t="e">
        <f t="shared" si="2"/>
        <v>#DIV/0!</v>
      </c>
      <c r="X47" s="10">
        <f t="shared" si="3"/>
        <v>0</v>
      </c>
    </row>
    <row r="48" spans="1:24" ht="15" hidden="1" customHeight="1" x14ac:dyDescent="0.25">
      <c r="A48" s="2" t="s">
        <v>89</v>
      </c>
      <c r="B48" s="3" t="s">
        <v>88</v>
      </c>
      <c r="C48" s="4">
        <v>651100</v>
      </c>
      <c r="D48" s="4">
        <v>651100</v>
      </c>
      <c r="E48" s="2"/>
      <c r="F48" s="4">
        <v>651100</v>
      </c>
      <c r="G48" s="2"/>
      <c r="H48" s="2"/>
      <c r="I48" s="4">
        <v>32992</v>
      </c>
      <c r="J48" s="32"/>
      <c r="K48" s="33"/>
      <c r="L48" s="34"/>
      <c r="M48" s="33"/>
      <c r="N48" s="34"/>
      <c r="O48" s="34"/>
      <c r="P48" s="32"/>
      <c r="Q48" s="6" t="e">
        <f t="shared" si="4"/>
        <v>#DIV/0!</v>
      </c>
      <c r="R48" s="6"/>
      <c r="S48" s="32"/>
      <c r="T48" s="32"/>
      <c r="U48" s="10" t="e">
        <f t="shared" si="1"/>
        <v>#DIV/0!</v>
      </c>
      <c r="V48" s="6"/>
      <c r="W48" s="10" t="e">
        <f t="shared" si="2"/>
        <v>#DIV/0!</v>
      </c>
      <c r="X48" s="10">
        <f t="shared" si="3"/>
        <v>0</v>
      </c>
    </row>
    <row r="49" spans="1:24" ht="13.5" hidden="1" customHeight="1" x14ac:dyDescent="0.25">
      <c r="A49" s="2" t="s">
        <v>91</v>
      </c>
      <c r="B49" s="3" t="s">
        <v>90</v>
      </c>
      <c r="C49" s="4">
        <v>100000</v>
      </c>
      <c r="D49" s="4">
        <v>100000</v>
      </c>
      <c r="E49" s="2"/>
      <c r="F49" s="4">
        <v>100000</v>
      </c>
      <c r="G49" s="2"/>
      <c r="H49" s="2"/>
      <c r="I49" s="4">
        <v>3750</v>
      </c>
      <c r="J49" s="32"/>
      <c r="K49" s="33"/>
      <c r="L49" s="34"/>
      <c r="M49" s="33"/>
      <c r="N49" s="34"/>
      <c r="O49" s="34"/>
      <c r="P49" s="32"/>
      <c r="Q49" s="6" t="e">
        <f t="shared" si="4"/>
        <v>#DIV/0!</v>
      </c>
      <c r="R49" s="6"/>
      <c r="S49" s="32"/>
      <c r="T49" s="32"/>
      <c r="U49" s="10" t="e">
        <f t="shared" si="1"/>
        <v>#DIV/0!</v>
      </c>
      <c r="V49" s="6"/>
      <c r="W49" s="10" t="e">
        <f t="shared" si="2"/>
        <v>#DIV/0!</v>
      </c>
      <c r="X49" s="10">
        <f t="shared" si="3"/>
        <v>0</v>
      </c>
    </row>
    <row r="50" spans="1:24" ht="14.25" hidden="1" customHeight="1" x14ac:dyDescent="0.25">
      <c r="A50" s="2" t="s">
        <v>93</v>
      </c>
      <c r="B50" s="3" t="s">
        <v>92</v>
      </c>
      <c r="C50" s="4">
        <v>400000</v>
      </c>
      <c r="D50" s="4">
        <v>400000</v>
      </c>
      <c r="E50" s="2"/>
      <c r="F50" s="4">
        <v>400000</v>
      </c>
      <c r="G50" s="2"/>
      <c r="H50" s="2"/>
      <c r="I50" s="4">
        <v>46952.5</v>
      </c>
      <c r="J50" s="32"/>
      <c r="K50" s="33"/>
      <c r="L50" s="34"/>
      <c r="M50" s="33"/>
      <c r="N50" s="34"/>
      <c r="O50" s="34"/>
      <c r="P50" s="32"/>
      <c r="Q50" s="6" t="e">
        <f t="shared" si="4"/>
        <v>#DIV/0!</v>
      </c>
      <c r="R50" s="6"/>
      <c r="S50" s="32"/>
      <c r="T50" s="32"/>
      <c r="U50" s="10" t="e">
        <f t="shared" si="1"/>
        <v>#DIV/0!</v>
      </c>
      <c r="V50" s="6"/>
      <c r="W50" s="10" t="e">
        <f t="shared" si="2"/>
        <v>#DIV/0!</v>
      </c>
      <c r="X50" s="10">
        <f t="shared" si="3"/>
        <v>0</v>
      </c>
    </row>
    <row r="51" spans="1:24" ht="15" hidden="1" customHeight="1" x14ac:dyDescent="0.25">
      <c r="A51" s="2" t="s">
        <v>95</v>
      </c>
      <c r="B51" s="3" t="s">
        <v>94</v>
      </c>
      <c r="C51" s="4">
        <v>400000</v>
      </c>
      <c r="D51" s="4">
        <v>400000</v>
      </c>
      <c r="E51" s="2"/>
      <c r="F51" s="4">
        <v>400000</v>
      </c>
      <c r="G51" s="2"/>
      <c r="H51" s="2"/>
      <c r="I51" s="4">
        <v>46952.5</v>
      </c>
      <c r="J51" s="32"/>
      <c r="K51" s="33"/>
      <c r="L51" s="34"/>
      <c r="M51" s="33"/>
      <c r="N51" s="34"/>
      <c r="O51" s="34"/>
      <c r="P51" s="32"/>
      <c r="Q51" s="6" t="e">
        <f t="shared" si="4"/>
        <v>#DIV/0!</v>
      </c>
      <c r="R51" s="6"/>
      <c r="S51" s="32"/>
      <c r="T51" s="32"/>
      <c r="U51" s="10" t="e">
        <f t="shared" si="1"/>
        <v>#DIV/0!</v>
      </c>
      <c r="V51" s="6"/>
      <c r="W51" s="10" t="e">
        <f t="shared" si="2"/>
        <v>#DIV/0!</v>
      </c>
      <c r="X51" s="10">
        <f t="shared" si="3"/>
        <v>0</v>
      </c>
    </row>
    <row r="52" spans="1:24" ht="48.75" customHeight="1" x14ac:dyDescent="0.25">
      <c r="A52" s="27" t="s">
        <v>281</v>
      </c>
      <c r="B52" s="28" t="s">
        <v>282</v>
      </c>
      <c r="C52" s="4"/>
      <c r="D52" s="4"/>
      <c r="E52" s="2"/>
      <c r="F52" s="4"/>
      <c r="G52" s="2"/>
      <c r="H52" s="2"/>
      <c r="I52" s="4"/>
      <c r="J52" s="30">
        <v>0</v>
      </c>
      <c r="K52" s="31"/>
      <c r="L52" s="43"/>
      <c r="M52" s="31"/>
      <c r="N52" s="43"/>
      <c r="O52" s="43"/>
      <c r="P52" s="30">
        <v>0</v>
      </c>
      <c r="Q52" s="29" t="e">
        <f t="shared" ref="Q52" si="7">SUM(P52/J52*100)</f>
        <v>#DIV/0!</v>
      </c>
      <c r="R52" s="29">
        <f t="shared" ref="R52" si="8">SUM(P52/32304.7*100)</f>
        <v>0</v>
      </c>
      <c r="S52" s="30">
        <v>0</v>
      </c>
      <c r="T52" s="30">
        <v>0</v>
      </c>
      <c r="U52" s="29" t="e">
        <f t="shared" ref="U52" si="9">SUM(T52/S52*100)</f>
        <v>#DIV/0!</v>
      </c>
      <c r="V52" s="29">
        <f t="shared" ref="V52" si="10">SUM(T52/33211.8*100)</f>
        <v>0</v>
      </c>
      <c r="W52" s="29" t="e">
        <f t="shared" ref="W52" si="11">SUM(P52/T52*100)</f>
        <v>#DIV/0!</v>
      </c>
      <c r="X52" s="29">
        <f t="shared" ref="X52" si="12">SUM(P52-T52)</f>
        <v>0</v>
      </c>
    </row>
    <row r="53" spans="1:24" ht="58.5" customHeight="1" x14ac:dyDescent="0.25">
      <c r="A53" s="7" t="s">
        <v>97</v>
      </c>
      <c r="B53" s="8" t="s">
        <v>96</v>
      </c>
      <c r="C53" s="9">
        <v>7429900</v>
      </c>
      <c r="D53" s="9">
        <v>7429900</v>
      </c>
      <c r="E53" s="7"/>
      <c r="F53" s="9">
        <v>4453200</v>
      </c>
      <c r="G53" s="9">
        <v>2518800</v>
      </c>
      <c r="H53" s="9">
        <v>457900</v>
      </c>
      <c r="I53" s="9">
        <v>480974.16</v>
      </c>
      <c r="J53" s="30">
        <v>9683.6</v>
      </c>
      <c r="K53" s="31"/>
      <c r="L53" s="43"/>
      <c r="M53" s="31"/>
      <c r="N53" s="31"/>
      <c r="O53" s="31"/>
      <c r="P53" s="30">
        <v>1875.9</v>
      </c>
      <c r="Q53" s="10">
        <f t="shared" si="4"/>
        <v>19.371927795447974</v>
      </c>
      <c r="R53" s="10">
        <f>SUM(P53/32304.7*100)</f>
        <v>5.8068949719390677</v>
      </c>
      <c r="S53" s="30">
        <v>8764.7999999999993</v>
      </c>
      <c r="T53" s="30">
        <v>1891.2</v>
      </c>
      <c r="U53" s="10">
        <f t="shared" si="1"/>
        <v>21.577217962760134</v>
      </c>
      <c r="V53" s="10">
        <f>SUM(T53/33211.8*100)</f>
        <v>5.6943616425487322</v>
      </c>
      <c r="W53" s="10">
        <f t="shared" si="2"/>
        <v>99.190989847715741</v>
      </c>
      <c r="X53" s="10">
        <f t="shared" si="3"/>
        <v>-15.299999999999955</v>
      </c>
    </row>
    <row r="54" spans="1:24" ht="14.25" hidden="1" customHeight="1" x14ac:dyDescent="0.25">
      <c r="A54" s="2" t="s">
        <v>99</v>
      </c>
      <c r="B54" s="3" t="s">
        <v>98</v>
      </c>
      <c r="C54" s="4">
        <v>44700</v>
      </c>
      <c r="D54" s="4">
        <v>44700</v>
      </c>
      <c r="E54" s="2"/>
      <c r="F54" s="4">
        <v>10300</v>
      </c>
      <c r="G54" s="2"/>
      <c r="H54" s="4">
        <v>34400</v>
      </c>
      <c r="I54" s="4">
        <v>648.1</v>
      </c>
      <c r="J54" s="32"/>
      <c r="K54" s="33"/>
      <c r="L54" s="34"/>
      <c r="M54" s="33"/>
      <c r="N54" s="34"/>
      <c r="O54" s="33"/>
      <c r="P54" s="32"/>
      <c r="Q54" s="6" t="e">
        <f t="shared" si="4"/>
        <v>#DIV/0!</v>
      </c>
      <c r="R54" s="6"/>
      <c r="S54" s="32"/>
      <c r="T54" s="32"/>
      <c r="U54" s="10" t="e">
        <f t="shared" si="1"/>
        <v>#DIV/0!</v>
      </c>
      <c r="V54" s="6"/>
      <c r="W54" s="10" t="e">
        <f t="shared" si="2"/>
        <v>#DIV/0!</v>
      </c>
      <c r="X54" s="10">
        <f t="shared" si="3"/>
        <v>0</v>
      </c>
    </row>
    <row r="55" spans="1:24" ht="14.25" hidden="1" customHeight="1" x14ac:dyDescent="0.25">
      <c r="A55" s="2" t="s">
        <v>101</v>
      </c>
      <c r="B55" s="3" t="s">
        <v>100</v>
      </c>
      <c r="C55" s="4">
        <v>10300</v>
      </c>
      <c r="D55" s="4">
        <v>10300</v>
      </c>
      <c r="E55" s="2"/>
      <c r="F55" s="4">
        <v>10300</v>
      </c>
      <c r="G55" s="2"/>
      <c r="H55" s="2"/>
      <c r="I55" s="4">
        <v>395.26</v>
      </c>
      <c r="J55" s="32"/>
      <c r="K55" s="33"/>
      <c r="L55" s="34"/>
      <c r="M55" s="33"/>
      <c r="N55" s="34"/>
      <c r="O55" s="34"/>
      <c r="P55" s="32"/>
      <c r="Q55" s="6" t="e">
        <f t="shared" si="4"/>
        <v>#DIV/0!</v>
      </c>
      <c r="R55" s="6"/>
      <c r="S55" s="32"/>
      <c r="T55" s="32"/>
      <c r="U55" s="10" t="e">
        <f t="shared" ref="U55:U123" si="13">SUM(T55/S55*100)</f>
        <v>#DIV/0!</v>
      </c>
      <c r="V55" s="6"/>
      <c r="W55" s="10" t="e">
        <f t="shared" ref="W55:W123" si="14">SUM(P55/T55*100)</f>
        <v>#DIV/0!</v>
      </c>
      <c r="X55" s="10">
        <f t="shared" ref="X55:X123" si="15">SUM(P55-T55)</f>
        <v>0</v>
      </c>
    </row>
    <row r="56" spans="1:24" ht="14.25" hidden="1" customHeight="1" x14ac:dyDescent="0.25">
      <c r="A56" s="2" t="s">
        <v>103</v>
      </c>
      <c r="B56" s="3" t="s">
        <v>102</v>
      </c>
      <c r="C56" s="4">
        <v>34400</v>
      </c>
      <c r="D56" s="4">
        <v>34400</v>
      </c>
      <c r="E56" s="2"/>
      <c r="F56" s="2"/>
      <c r="G56" s="2"/>
      <c r="H56" s="4">
        <v>34400</v>
      </c>
      <c r="I56" s="4">
        <v>252.84</v>
      </c>
      <c r="J56" s="32"/>
      <c r="K56" s="33"/>
      <c r="L56" s="34"/>
      <c r="M56" s="34"/>
      <c r="N56" s="34"/>
      <c r="O56" s="33"/>
      <c r="P56" s="32"/>
      <c r="Q56" s="6" t="e">
        <f t="shared" ref="Q56:Q124" si="16">SUM(P56/J56*100)</f>
        <v>#DIV/0!</v>
      </c>
      <c r="R56" s="6"/>
      <c r="S56" s="32"/>
      <c r="T56" s="32"/>
      <c r="U56" s="10" t="e">
        <f t="shared" si="13"/>
        <v>#DIV/0!</v>
      </c>
      <c r="V56" s="6"/>
      <c r="W56" s="10" t="e">
        <f t="shared" si="14"/>
        <v>#DIV/0!</v>
      </c>
      <c r="X56" s="10">
        <f t="shared" si="15"/>
        <v>0</v>
      </c>
    </row>
    <row r="57" spans="1:24" ht="30" x14ac:dyDescent="0.25">
      <c r="A57" s="7" t="s">
        <v>105</v>
      </c>
      <c r="B57" s="8" t="s">
        <v>104</v>
      </c>
      <c r="C57" s="9">
        <v>416000</v>
      </c>
      <c r="D57" s="9">
        <v>416000</v>
      </c>
      <c r="E57" s="7"/>
      <c r="F57" s="9">
        <v>416000</v>
      </c>
      <c r="G57" s="7"/>
      <c r="H57" s="7"/>
      <c r="I57" s="9">
        <v>8675.4599999999991</v>
      </c>
      <c r="J57" s="30">
        <v>0</v>
      </c>
      <c r="K57" s="31"/>
      <c r="L57" s="43"/>
      <c r="M57" s="31"/>
      <c r="N57" s="43"/>
      <c r="O57" s="43"/>
      <c r="P57" s="30">
        <v>0</v>
      </c>
      <c r="Q57" s="10" t="e">
        <f t="shared" si="16"/>
        <v>#DIV/0!</v>
      </c>
      <c r="R57" s="10">
        <f>SUM(P57/32304.7*100)</f>
        <v>0</v>
      </c>
      <c r="S57" s="30">
        <v>36.1</v>
      </c>
      <c r="T57" s="30">
        <v>9.1999999999999993</v>
      </c>
      <c r="U57" s="10">
        <f t="shared" si="13"/>
        <v>25.484764542936283</v>
      </c>
      <c r="V57" s="10">
        <f>SUM(T57/33211.8*100)</f>
        <v>2.7700997838117771E-2</v>
      </c>
      <c r="W57" s="10">
        <f t="shared" si="14"/>
        <v>0</v>
      </c>
      <c r="X57" s="10">
        <f t="shared" si="15"/>
        <v>-9.1999999999999993</v>
      </c>
    </row>
    <row r="58" spans="1:24" ht="13.5" hidden="1" customHeight="1" x14ac:dyDescent="0.25">
      <c r="A58" s="2" t="s">
        <v>107</v>
      </c>
      <c r="B58" s="3" t="s">
        <v>106</v>
      </c>
      <c r="C58" s="2"/>
      <c r="D58" s="2"/>
      <c r="E58" s="2"/>
      <c r="F58" s="2"/>
      <c r="G58" s="2"/>
      <c r="H58" s="2"/>
      <c r="I58" s="4">
        <v>4114.62</v>
      </c>
      <c r="J58" s="32"/>
      <c r="K58" s="33"/>
      <c r="L58" s="34"/>
      <c r="M58" s="33"/>
      <c r="N58" s="34"/>
      <c r="O58" s="34"/>
      <c r="P58" s="32"/>
      <c r="Q58" s="6" t="e">
        <f t="shared" si="16"/>
        <v>#DIV/0!</v>
      </c>
      <c r="R58" s="6"/>
      <c r="S58" s="32"/>
      <c r="T58" s="32"/>
      <c r="U58" s="10" t="e">
        <f t="shared" si="13"/>
        <v>#DIV/0!</v>
      </c>
      <c r="V58" s="6"/>
      <c r="W58" s="10" t="e">
        <f t="shared" si="14"/>
        <v>#DIV/0!</v>
      </c>
      <c r="X58" s="10">
        <f t="shared" si="15"/>
        <v>0</v>
      </c>
    </row>
    <row r="59" spans="1:24" ht="15" hidden="1" customHeight="1" x14ac:dyDescent="0.25">
      <c r="A59" s="2" t="s">
        <v>109</v>
      </c>
      <c r="B59" s="3" t="s">
        <v>108</v>
      </c>
      <c r="C59" s="4">
        <v>416000</v>
      </c>
      <c r="D59" s="4">
        <v>416000</v>
      </c>
      <c r="E59" s="2"/>
      <c r="F59" s="4">
        <v>416000</v>
      </c>
      <c r="G59" s="2"/>
      <c r="H59" s="2"/>
      <c r="I59" s="4">
        <v>4560.84</v>
      </c>
      <c r="J59" s="32"/>
      <c r="K59" s="33"/>
      <c r="L59" s="34"/>
      <c r="M59" s="33"/>
      <c r="N59" s="34"/>
      <c r="O59" s="34"/>
      <c r="P59" s="32"/>
      <c r="Q59" s="6" t="e">
        <f t="shared" si="16"/>
        <v>#DIV/0!</v>
      </c>
      <c r="R59" s="6"/>
      <c r="S59" s="32"/>
      <c r="T59" s="32"/>
      <c r="U59" s="10" t="e">
        <f t="shared" si="13"/>
        <v>#DIV/0!</v>
      </c>
      <c r="V59" s="6"/>
      <c r="W59" s="10" t="e">
        <f t="shared" si="14"/>
        <v>#DIV/0!</v>
      </c>
      <c r="X59" s="10">
        <f t="shared" si="15"/>
        <v>0</v>
      </c>
    </row>
    <row r="60" spans="1:24" ht="30" hidden="1" x14ac:dyDescent="0.25">
      <c r="A60" s="2" t="s">
        <v>111</v>
      </c>
      <c r="B60" s="3" t="s">
        <v>110</v>
      </c>
      <c r="C60" s="4">
        <v>416000</v>
      </c>
      <c r="D60" s="4">
        <v>416000</v>
      </c>
      <c r="E60" s="2"/>
      <c r="F60" s="4">
        <v>416000</v>
      </c>
      <c r="G60" s="2"/>
      <c r="H60" s="2"/>
      <c r="I60" s="4">
        <v>4560.84</v>
      </c>
      <c r="J60" s="32"/>
      <c r="K60" s="33"/>
      <c r="L60" s="34"/>
      <c r="M60" s="33"/>
      <c r="N60" s="34"/>
      <c r="O60" s="34"/>
      <c r="P60" s="32"/>
      <c r="Q60" s="6" t="e">
        <f t="shared" si="16"/>
        <v>#DIV/0!</v>
      </c>
      <c r="R60" s="6"/>
      <c r="S60" s="32"/>
      <c r="T60" s="32"/>
      <c r="U60" s="10" t="e">
        <f t="shared" si="13"/>
        <v>#DIV/0!</v>
      </c>
      <c r="V60" s="6"/>
      <c r="W60" s="10" t="e">
        <f t="shared" si="14"/>
        <v>#DIV/0!</v>
      </c>
      <c r="X60" s="10">
        <f t="shared" si="15"/>
        <v>0</v>
      </c>
    </row>
    <row r="61" spans="1:24" ht="44.25" customHeight="1" x14ac:dyDescent="0.25">
      <c r="A61" s="7" t="s">
        <v>113</v>
      </c>
      <c r="B61" s="28" t="s">
        <v>112</v>
      </c>
      <c r="C61" s="9">
        <v>420000</v>
      </c>
      <c r="D61" s="9">
        <v>420000</v>
      </c>
      <c r="E61" s="7"/>
      <c r="F61" s="9">
        <v>100000</v>
      </c>
      <c r="G61" s="7"/>
      <c r="H61" s="9">
        <v>320000</v>
      </c>
      <c r="I61" s="9">
        <v>30708.25</v>
      </c>
      <c r="J61" s="30">
        <v>128.1</v>
      </c>
      <c r="K61" s="31"/>
      <c r="L61" s="43"/>
      <c r="M61" s="31"/>
      <c r="N61" s="43"/>
      <c r="O61" s="31"/>
      <c r="P61" s="30">
        <v>40.299999999999997</v>
      </c>
      <c r="Q61" s="10">
        <f t="shared" si="16"/>
        <v>31.459797033567526</v>
      </c>
      <c r="R61" s="10">
        <f>SUM(P61/32304.7*100)</f>
        <v>0.12474964943181642</v>
      </c>
      <c r="S61" s="30">
        <v>66.900000000000006</v>
      </c>
      <c r="T61" s="30">
        <v>26.3</v>
      </c>
      <c r="U61" s="10">
        <f t="shared" si="13"/>
        <v>39.312406576980564</v>
      </c>
      <c r="V61" s="10">
        <f>SUM(T61/33211.8*100)</f>
        <v>7.918872208070625E-2</v>
      </c>
      <c r="W61" s="10">
        <f t="shared" si="14"/>
        <v>153.23193916349808</v>
      </c>
      <c r="X61" s="10">
        <f t="shared" si="15"/>
        <v>13.999999999999996</v>
      </c>
    </row>
    <row r="62" spans="1:24" ht="30" hidden="1" x14ac:dyDescent="0.25">
      <c r="A62" s="2" t="s">
        <v>115</v>
      </c>
      <c r="B62" s="3" t="s">
        <v>114</v>
      </c>
      <c r="C62" s="4">
        <v>320000</v>
      </c>
      <c r="D62" s="4">
        <v>320000</v>
      </c>
      <c r="E62" s="2"/>
      <c r="F62" s="2"/>
      <c r="G62" s="2"/>
      <c r="H62" s="4">
        <v>320000</v>
      </c>
      <c r="I62" s="4">
        <v>14651.31</v>
      </c>
      <c r="J62" s="32"/>
      <c r="K62" s="33"/>
      <c r="L62" s="34"/>
      <c r="M62" s="34"/>
      <c r="N62" s="34"/>
      <c r="O62" s="33"/>
      <c r="P62" s="32"/>
      <c r="Q62" s="6" t="e">
        <f t="shared" si="16"/>
        <v>#DIV/0!</v>
      </c>
      <c r="R62" s="6"/>
      <c r="S62" s="32"/>
      <c r="T62" s="32"/>
      <c r="U62" s="10" t="e">
        <f t="shared" si="13"/>
        <v>#DIV/0!</v>
      </c>
      <c r="V62" s="6"/>
      <c r="W62" s="10" t="e">
        <f t="shared" si="14"/>
        <v>#DIV/0!</v>
      </c>
      <c r="X62" s="10">
        <f t="shared" si="15"/>
        <v>0</v>
      </c>
    </row>
    <row r="63" spans="1:24" ht="30" hidden="1" x14ac:dyDescent="0.25">
      <c r="A63" s="2" t="s">
        <v>117</v>
      </c>
      <c r="B63" s="3" t="s">
        <v>116</v>
      </c>
      <c r="C63" s="4">
        <v>320000</v>
      </c>
      <c r="D63" s="4">
        <v>320000</v>
      </c>
      <c r="E63" s="2"/>
      <c r="F63" s="2"/>
      <c r="G63" s="2"/>
      <c r="H63" s="4">
        <v>320000</v>
      </c>
      <c r="I63" s="4">
        <v>14651.31</v>
      </c>
      <c r="J63" s="32"/>
      <c r="K63" s="33"/>
      <c r="L63" s="34"/>
      <c r="M63" s="34"/>
      <c r="N63" s="34"/>
      <c r="O63" s="33"/>
      <c r="P63" s="32"/>
      <c r="Q63" s="6" t="e">
        <f t="shared" si="16"/>
        <v>#DIV/0!</v>
      </c>
      <c r="R63" s="6"/>
      <c r="S63" s="32"/>
      <c r="T63" s="32"/>
      <c r="U63" s="10" t="e">
        <f t="shared" si="13"/>
        <v>#DIV/0!</v>
      </c>
      <c r="V63" s="6"/>
      <c r="W63" s="10" t="e">
        <f t="shared" si="14"/>
        <v>#DIV/0!</v>
      </c>
      <c r="X63" s="10">
        <f t="shared" si="15"/>
        <v>0</v>
      </c>
    </row>
    <row r="64" spans="1:24" ht="14.25" hidden="1" customHeight="1" x14ac:dyDescent="0.25">
      <c r="A64" s="2" t="s">
        <v>119</v>
      </c>
      <c r="B64" s="3" t="s">
        <v>118</v>
      </c>
      <c r="C64" s="4">
        <v>320000</v>
      </c>
      <c r="D64" s="4">
        <v>320000</v>
      </c>
      <c r="E64" s="2"/>
      <c r="F64" s="2"/>
      <c r="G64" s="2"/>
      <c r="H64" s="4">
        <v>320000</v>
      </c>
      <c r="I64" s="4">
        <v>14651.31</v>
      </c>
      <c r="J64" s="32"/>
      <c r="K64" s="33"/>
      <c r="L64" s="34"/>
      <c r="M64" s="34"/>
      <c r="N64" s="34"/>
      <c r="O64" s="33"/>
      <c r="P64" s="32"/>
      <c r="Q64" s="6" t="e">
        <f t="shared" si="16"/>
        <v>#DIV/0!</v>
      </c>
      <c r="R64" s="6"/>
      <c r="S64" s="32"/>
      <c r="T64" s="32"/>
      <c r="U64" s="10" t="e">
        <f t="shared" si="13"/>
        <v>#DIV/0!</v>
      </c>
      <c r="V64" s="6"/>
      <c r="W64" s="10" t="e">
        <f t="shared" si="14"/>
        <v>#DIV/0!</v>
      </c>
      <c r="X64" s="10">
        <f t="shared" si="15"/>
        <v>0</v>
      </c>
    </row>
    <row r="65" spans="1:24" ht="30" hidden="1" x14ac:dyDescent="0.25">
      <c r="A65" s="2" t="s">
        <v>121</v>
      </c>
      <c r="B65" s="3" t="s">
        <v>120</v>
      </c>
      <c r="C65" s="4">
        <v>100000</v>
      </c>
      <c r="D65" s="4">
        <v>100000</v>
      </c>
      <c r="E65" s="2"/>
      <c r="F65" s="4">
        <v>100000</v>
      </c>
      <c r="G65" s="2"/>
      <c r="H65" s="2"/>
      <c r="I65" s="4">
        <v>16056.94</v>
      </c>
      <c r="J65" s="32"/>
      <c r="K65" s="33"/>
      <c r="L65" s="34"/>
      <c r="M65" s="33"/>
      <c r="N65" s="34"/>
      <c r="O65" s="33"/>
      <c r="P65" s="32"/>
      <c r="Q65" s="6" t="e">
        <f t="shared" si="16"/>
        <v>#DIV/0!</v>
      </c>
      <c r="R65" s="6"/>
      <c r="S65" s="32"/>
      <c r="T65" s="32"/>
      <c r="U65" s="10" t="e">
        <f t="shared" si="13"/>
        <v>#DIV/0!</v>
      </c>
      <c r="V65" s="6"/>
      <c r="W65" s="10" t="e">
        <f t="shared" si="14"/>
        <v>#DIV/0!</v>
      </c>
      <c r="X65" s="10">
        <f t="shared" si="15"/>
        <v>0</v>
      </c>
    </row>
    <row r="66" spans="1:24" ht="30" hidden="1" x14ac:dyDescent="0.25">
      <c r="A66" s="2" t="s">
        <v>123</v>
      </c>
      <c r="B66" s="3" t="s">
        <v>122</v>
      </c>
      <c r="C66" s="4">
        <v>100000</v>
      </c>
      <c r="D66" s="4">
        <v>100000</v>
      </c>
      <c r="E66" s="2"/>
      <c r="F66" s="4">
        <v>100000</v>
      </c>
      <c r="G66" s="2"/>
      <c r="H66" s="2"/>
      <c r="I66" s="4">
        <v>16056.94</v>
      </c>
      <c r="J66" s="32"/>
      <c r="K66" s="33"/>
      <c r="L66" s="34"/>
      <c r="M66" s="33"/>
      <c r="N66" s="34"/>
      <c r="O66" s="33"/>
      <c r="P66" s="32"/>
      <c r="Q66" s="6" t="e">
        <f t="shared" si="16"/>
        <v>#DIV/0!</v>
      </c>
      <c r="R66" s="6"/>
      <c r="S66" s="32"/>
      <c r="T66" s="32"/>
      <c r="U66" s="10" t="e">
        <f t="shared" si="13"/>
        <v>#DIV/0!</v>
      </c>
      <c r="V66" s="6"/>
      <c r="W66" s="10" t="e">
        <f t="shared" si="14"/>
        <v>#DIV/0!</v>
      </c>
      <c r="X66" s="10">
        <f t="shared" si="15"/>
        <v>0</v>
      </c>
    </row>
    <row r="67" spans="1:24" ht="14.25" hidden="1" customHeight="1" x14ac:dyDescent="0.25">
      <c r="A67" s="2" t="s">
        <v>125</v>
      </c>
      <c r="B67" s="3" t="s">
        <v>124</v>
      </c>
      <c r="C67" s="4">
        <v>100000</v>
      </c>
      <c r="D67" s="4">
        <v>100000</v>
      </c>
      <c r="E67" s="2"/>
      <c r="F67" s="4">
        <v>100000</v>
      </c>
      <c r="G67" s="2"/>
      <c r="H67" s="2"/>
      <c r="I67" s="4">
        <v>1029.1099999999999</v>
      </c>
      <c r="J67" s="32"/>
      <c r="K67" s="33"/>
      <c r="L67" s="34"/>
      <c r="M67" s="33"/>
      <c r="N67" s="34"/>
      <c r="O67" s="34"/>
      <c r="P67" s="32"/>
      <c r="Q67" s="6" t="e">
        <f t="shared" si="16"/>
        <v>#DIV/0!</v>
      </c>
      <c r="R67" s="6"/>
      <c r="S67" s="32"/>
      <c r="T67" s="32"/>
      <c r="U67" s="10" t="e">
        <f t="shared" si="13"/>
        <v>#DIV/0!</v>
      </c>
      <c r="V67" s="6"/>
      <c r="W67" s="10" t="e">
        <f t="shared" si="14"/>
        <v>#DIV/0!</v>
      </c>
      <c r="X67" s="10">
        <f t="shared" si="15"/>
        <v>0</v>
      </c>
    </row>
    <row r="68" spans="1:24" ht="15" hidden="1" customHeight="1" x14ac:dyDescent="0.25">
      <c r="A68" s="2" t="s">
        <v>127</v>
      </c>
      <c r="B68" s="3" t="s">
        <v>126</v>
      </c>
      <c r="C68" s="2"/>
      <c r="D68" s="2"/>
      <c r="E68" s="2"/>
      <c r="F68" s="2"/>
      <c r="G68" s="2"/>
      <c r="H68" s="2"/>
      <c r="I68" s="4">
        <v>15027.83</v>
      </c>
      <c r="J68" s="32"/>
      <c r="K68" s="33"/>
      <c r="L68" s="34"/>
      <c r="M68" s="34"/>
      <c r="N68" s="34"/>
      <c r="O68" s="33"/>
      <c r="P68" s="32"/>
      <c r="Q68" s="6" t="e">
        <f t="shared" si="16"/>
        <v>#DIV/0!</v>
      </c>
      <c r="R68" s="6"/>
      <c r="S68" s="32"/>
      <c r="T68" s="32"/>
      <c r="U68" s="10" t="e">
        <f t="shared" si="13"/>
        <v>#DIV/0!</v>
      </c>
      <c r="V68" s="6"/>
      <c r="W68" s="10" t="e">
        <f t="shared" si="14"/>
        <v>#DIV/0!</v>
      </c>
      <c r="X68" s="10">
        <f t="shared" si="15"/>
        <v>0</v>
      </c>
    </row>
    <row r="69" spans="1:24" ht="15" customHeight="1" x14ac:dyDescent="0.25">
      <c r="A69" s="26" t="s">
        <v>115</v>
      </c>
      <c r="B69" s="3" t="s">
        <v>114</v>
      </c>
      <c r="C69" s="2"/>
      <c r="D69" s="2"/>
      <c r="E69" s="2"/>
      <c r="F69" s="2"/>
      <c r="G69" s="2"/>
      <c r="H69" s="2"/>
      <c r="I69" s="4"/>
      <c r="J69" s="32">
        <v>0</v>
      </c>
      <c r="K69" s="33"/>
      <c r="L69" s="34"/>
      <c r="M69" s="33"/>
      <c r="N69" s="34"/>
      <c r="O69" s="33"/>
      <c r="P69" s="32">
        <v>0.1</v>
      </c>
      <c r="Q69" s="40" t="e">
        <f t="shared" ref="Q69:Q70" si="17">SUM(P69/J69*100)</f>
        <v>#DIV/0!</v>
      </c>
      <c r="R69" s="40">
        <f t="shared" ref="R69:R70" si="18">SUM(P69/32304.7*100)</f>
        <v>3.0955247997969335E-4</v>
      </c>
      <c r="S69" s="32">
        <v>0</v>
      </c>
      <c r="T69" s="32">
        <v>0.1</v>
      </c>
      <c r="U69" s="42" t="e">
        <f t="shared" ref="U69:U70" si="19">SUM(T69/S69*100)</f>
        <v>#DIV/0!</v>
      </c>
      <c r="V69" s="42">
        <f t="shared" ref="V69:V70" si="20">SUM(T69/33211.8*100)</f>
        <v>3.0109780258823671E-4</v>
      </c>
      <c r="W69" s="42">
        <f t="shared" ref="W69:W70" si="21">SUM(P69/T69*100)</f>
        <v>100</v>
      </c>
      <c r="X69" s="42">
        <f t="shared" ref="X69:X70" si="22">SUM(P69-T69)</f>
        <v>0</v>
      </c>
    </row>
    <row r="70" spans="1:24" ht="29.25" customHeight="1" x14ac:dyDescent="0.25">
      <c r="A70" s="26" t="s">
        <v>121</v>
      </c>
      <c r="B70" s="25" t="s">
        <v>122</v>
      </c>
      <c r="C70" s="2"/>
      <c r="D70" s="2"/>
      <c r="E70" s="2"/>
      <c r="F70" s="2"/>
      <c r="G70" s="2"/>
      <c r="H70" s="2"/>
      <c r="I70" s="4"/>
      <c r="J70" s="32">
        <v>128.1</v>
      </c>
      <c r="K70" s="33"/>
      <c r="L70" s="34"/>
      <c r="M70" s="33"/>
      <c r="N70" s="34"/>
      <c r="O70" s="33"/>
      <c r="P70" s="32">
        <v>40.299999999999997</v>
      </c>
      <c r="Q70" s="40">
        <f t="shared" si="17"/>
        <v>31.459797033567526</v>
      </c>
      <c r="R70" s="40">
        <f t="shared" si="18"/>
        <v>0.12474964943181642</v>
      </c>
      <c r="S70" s="32">
        <v>66.900000000000006</v>
      </c>
      <c r="T70" s="32">
        <v>26.2</v>
      </c>
      <c r="U70" s="42">
        <f t="shared" si="19"/>
        <v>39.162929745889386</v>
      </c>
      <c r="V70" s="42">
        <f t="shared" si="20"/>
        <v>7.8887624278118018E-2</v>
      </c>
      <c r="W70" s="42">
        <f t="shared" si="21"/>
        <v>153.81679389312976</v>
      </c>
      <c r="X70" s="42">
        <f t="shared" si="22"/>
        <v>14.099999999999998</v>
      </c>
    </row>
    <row r="71" spans="1:24" ht="42.75" customHeight="1" x14ac:dyDescent="0.25">
      <c r="A71" s="7" t="s">
        <v>129</v>
      </c>
      <c r="B71" s="8" t="s">
        <v>128</v>
      </c>
      <c r="C71" s="9">
        <v>1160000</v>
      </c>
      <c r="D71" s="9">
        <v>1160000</v>
      </c>
      <c r="E71" s="7"/>
      <c r="F71" s="9">
        <v>360000</v>
      </c>
      <c r="G71" s="9">
        <v>260000</v>
      </c>
      <c r="H71" s="9">
        <v>540000</v>
      </c>
      <c r="I71" s="9">
        <v>30889.8</v>
      </c>
      <c r="J71" s="30">
        <v>2285</v>
      </c>
      <c r="K71" s="31"/>
      <c r="L71" s="43"/>
      <c r="M71" s="31"/>
      <c r="N71" s="31"/>
      <c r="O71" s="43"/>
      <c r="P71" s="30">
        <v>383.7</v>
      </c>
      <c r="Q71" s="10">
        <f t="shared" si="16"/>
        <v>16.792122538293217</v>
      </c>
      <c r="R71" s="10">
        <f>SUM(P71/32304.7*100)</f>
        <v>1.1877528656820835</v>
      </c>
      <c r="S71" s="30">
        <v>2970.6</v>
      </c>
      <c r="T71" s="30">
        <v>418</v>
      </c>
      <c r="U71" s="10">
        <f t="shared" si="13"/>
        <v>14.071231401063757</v>
      </c>
      <c r="V71" s="10">
        <f>SUM(T71/33211.8*100)</f>
        <v>1.2585888148188293</v>
      </c>
      <c r="W71" s="10">
        <f t="shared" si="14"/>
        <v>91.794258373205736</v>
      </c>
      <c r="X71" s="10">
        <f t="shared" si="15"/>
        <v>-34.300000000000011</v>
      </c>
    </row>
    <row r="72" spans="1:24" ht="14.25" hidden="1" customHeight="1" x14ac:dyDescent="0.25">
      <c r="A72" s="2" t="s">
        <v>131</v>
      </c>
      <c r="B72" s="3" t="s">
        <v>130</v>
      </c>
      <c r="C72" s="4">
        <v>80000</v>
      </c>
      <c r="D72" s="4">
        <v>80000</v>
      </c>
      <c r="E72" s="2"/>
      <c r="F72" s="2"/>
      <c r="G72" s="4">
        <v>80000</v>
      </c>
      <c r="H72" s="2"/>
      <c r="I72" s="2"/>
      <c r="J72" s="32"/>
      <c r="K72" s="34"/>
      <c r="L72" s="34"/>
      <c r="M72" s="34"/>
      <c r="N72" s="34"/>
      <c r="O72" s="34"/>
      <c r="P72" s="32"/>
      <c r="Q72" s="6" t="e">
        <f t="shared" si="16"/>
        <v>#DIV/0!</v>
      </c>
      <c r="R72" s="6"/>
      <c r="S72" s="32"/>
      <c r="T72" s="32"/>
      <c r="U72" s="18" t="e">
        <f t="shared" si="13"/>
        <v>#DIV/0!</v>
      </c>
      <c r="V72" s="6"/>
      <c r="W72" s="18" t="e">
        <f t="shared" si="14"/>
        <v>#DIV/0!</v>
      </c>
      <c r="X72" s="18">
        <f t="shared" si="15"/>
        <v>0</v>
      </c>
    </row>
    <row r="73" spans="1:24" ht="14.25" hidden="1" customHeight="1" x14ac:dyDescent="0.25">
      <c r="A73" s="2" t="s">
        <v>133</v>
      </c>
      <c r="B73" s="3" t="s">
        <v>132</v>
      </c>
      <c r="C73" s="4">
        <v>80000</v>
      </c>
      <c r="D73" s="4">
        <v>80000</v>
      </c>
      <c r="E73" s="2"/>
      <c r="F73" s="2"/>
      <c r="G73" s="4">
        <v>80000</v>
      </c>
      <c r="H73" s="2"/>
      <c r="I73" s="2"/>
      <c r="J73" s="32"/>
      <c r="K73" s="34"/>
      <c r="L73" s="34"/>
      <c r="M73" s="34"/>
      <c r="N73" s="34"/>
      <c r="O73" s="34"/>
      <c r="P73" s="32"/>
      <c r="Q73" s="6" t="e">
        <f t="shared" si="16"/>
        <v>#DIV/0!</v>
      </c>
      <c r="R73" s="6"/>
      <c r="S73" s="32"/>
      <c r="T73" s="32"/>
      <c r="U73" s="18" t="e">
        <f t="shared" si="13"/>
        <v>#DIV/0!</v>
      </c>
      <c r="V73" s="6"/>
      <c r="W73" s="18" t="e">
        <f t="shared" si="14"/>
        <v>#DIV/0!</v>
      </c>
      <c r="X73" s="18">
        <f t="shared" si="15"/>
        <v>0</v>
      </c>
    </row>
    <row r="74" spans="1:24" ht="27.75" customHeight="1" x14ac:dyDescent="0.25">
      <c r="A74" s="2" t="s">
        <v>135</v>
      </c>
      <c r="B74" s="3" t="s">
        <v>134</v>
      </c>
      <c r="C74" s="4">
        <v>1080000</v>
      </c>
      <c r="D74" s="4">
        <v>1080000</v>
      </c>
      <c r="E74" s="2"/>
      <c r="F74" s="4">
        <v>360000</v>
      </c>
      <c r="G74" s="4">
        <v>180000</v>
      </c>
      <c r="H74" s="4">
        <v>540000</v>
      </c>
      <c r="I74" s="4">
        <v>30889.8</v>
      </c>
      <c r="J74" s="32">
        <v>1600</v>
      </c>
      <c r="K74" s="33"/>
      <c r="L74" s="34"/>
      <c r="M74" s="33"/>
      <c r="N74" s="33"/>
      <c r="O74" s="34"/>
      <c r="P74" s="32">
        <v>350</v>
      </c>
      <c r="Q74" s="6">
        <f t="shared" si="16"/>
        <v>21.875</v>
      </c>
      <c r="R74" s="6">
        <f>SUM(P74/32304.7*100)</f>
        <v>1.0834336799289266</v>
      </c>
      <c r="S74" s="32">
        <v>2500</v>
      </c>
      <c r="T74" s="32">
        <v>151.4</v>
      </c>
      <c r="U74" s="18">
        <f t="shared" si="13"/>
        <v>6.056</v>
      </c>
      <c r="V74" s="6">
        <f>SUM(T74/33211.8*100)</f>
        <v>0.45586207311859039</v>
      </c>
      <c r="W74" s="18">
        <f t="shared" si="14"/>
        <v>231.17569352708057</v>
      </c>
      <c r="X74" s="18">
        <f t="shared" si="15"/>
        <v>198.6</v>
      </c>
    </row>
    <row r="75" spans="1:24" ht="12" hidden="1" customHeight="1" x14ac:dyDescent="0.25">
      <c r="A75" s="2" t="s">
        <v>137</v>
      </c>
      <c r="B75" s="3" t="s">
        <v>136</v>
      </c>
      <c r="C75" s="4">
        <v>360000</v>
      </c>
      <c r="D75" s="4">
        <v>360000</v>
      </c>
      <c r="E75" s="2"/>
      <c r="F75" s="4">
        <v>360000</v>
      </c>
      <c r="G75" s="2"/>
      <c r="H75" s="2"/>
      <c r="I75" s="4">
        <v>30889.8</v>
      </c>
      <c r="J75" s="32"/>
      <c r="K75" s="33"/>
      <c r="L75" s="34"/>
      <c r="M75" s="33"/>
      <c r="N75" s="33"/>
      <c r="O75" s="34"/>
      <c r="P75" s="32"/>
      <c r="Q75" s="6" t="e">
        <f t="shared" si="16"/>
        <v>#DIV/0!</v>
      </c>
      <c r="R75" s="6"/>
      <c r="S75" s="32"/>
      <c r="T75" s="32"/>
      <c r="U75" s="10" t="e">
        <f t="shared" si="13"/>
        <v>#DIV/0!</v>
      </c>
      <c r="V75" s="6"/>
      <c r="W75" s="10" t="e">
        <f t="shared" si="14"/>
        <v>#DIV/0!</v>
      </c>
      <c r="X75" s="10">
        <f t="shared" si="15"/>
        <v>0</v>
      </c>
    </row>
    <row r="76" spans="1:24" ht="13.5" hidden="1" customHeight="1" x14ac:dyDescent="0.25">
      <c r="A76" s="2" t="s">
        <v>139</v>
      </c>
      <c r="B76" s="3" t="s">
        <v>138</v>
      </c>
      <c r="C76" s="4">
        <v>360000</v>
      </c>
      <c r="D76" s="4">
        <v>360000</v>
      </c>
      <c r="E76" s="2"/>
      <c r="F76" s="4">
        <v>360000</v>
      </c>
      <c r="G76" s="2"/>
      <c r="H76" s="2"/>
      <c r="I76" s="2"/>
      <c r="J76" s="32"/>
      <c r="K76" s="34"/>
      <c r="L76" s="34"/>
      <c r="M76" s="34"/>
      <c r="N76" s="34"/>
      <c r="O76" s="34"/>
      <c r="P76" s="32"/>
      <c r="Q76" s="6" t="e">
        <f t="shared" si="16"/>
        <v>#DIV/0!</v>
      </c>
      <c r="R76" s="6"/>
      <c r="S76" s="32"/>
      <c r="T76" s="32"/>
      <c r="U76" s="10" t="e">
        <f t="shared" si="13"/>
        <v>#DIV/0!</v>
      </c>
      <c r="V76" s="6"/>
      <c r="W76" s="10" t="e">
        <f t="shared" si="14"/>
        <v>#DIV/0!</v>
      </c>
      <c r="X76" s="10">
        <f t="shared" si="15"/>
        <v>0</v>
      </c>
    </row>
    <row r="77" spans="1:24" ht="14.25" hidden="1" customHeight="1" x14ac:dyDescent="0.25">
      <c r="A77" s="2" t="s">
        <v>141</v>
      </c>
      <c r="B77" s="3" t="s">
        <v>140</v>
      </c>
      <c r="C77" s="2"/>
      <c r="D77" s="2"/>
      <c r="E77" s="2"/>
      <c r="F77" s="2"/>
      <c r="G77" s="2"/>
      <c r="H77" s="2"/>
      <c r="I77" s="4">
        <v>30889.8</v>
      </c>
      <c r="J77" s="32"/>
      <c r="K77" s="33"/>
      <c r="L77" s="34"/>
      <c r="M77" s="33"/>
      <c r="N77" s="33"/>
      <c r="O77" s="34"/>
      <c r="P77" s="32"/>
      <c r="Q77" s="6" t="e">
        <f t="shared" si="16"/>
        <v>#DIV/0!</v>
      </c>
      <c r="R77" s="6"/>
      <c r="S77" s="32"/>
      <c r="T77" s="32"/>
      <c r="U77" s="10" t="e">
        <f t="shared" si="13"/>
        <v>#DIV/0!</v>
      </c>
      <c r="V77" s="6"/>
      <c r="W77" s="10" t="e">
        <f t="shared" si="14"/>
        <v>#DIV/0!</v>
      </c>
      <c r="X77" s="10">
        <f t="shared" si="15"/>
        <v>0</v>
      </c>
    </row>
    <row r="78" spans="1:24" ht="14.25" hidden="1" customHeight="1" x14ac:dyDescent="0.25">
      <c r="A78" s="2" t="s">
        <v>143</v>
      </c>
      <c r="B78" s="3" t="s">
        <v>142</v>
      </c>
      <c r="C78" s="4">
        <v>720000</v>
      </c>
      <c r="D78" s="4">
        <v>720000</v>
      </c>
      <c r="E78" s="2"/>
      <c r="F78" s="2"/>
      <c r="G78" s="4">
        <v>180000</v>
      </c>
      <c r="H78" s="4">
        <v>540000</v>
      </c>
      <c r="I78" s="2"/>
      <c r="J78" s="32"/>
      <c r="K78" s="34"/>
      <c r="L78" s="34"/>
      <c r="M78" s="34"/>
      <c r="N78" s="34"/>
      <c r="O78" s="34"/>
      <c r="P78" s="32"/>
      <c r="Q78" s="6" t="e">
        <f t="shared" si="16"/>
        <v>#DIV/0!</v>
      </c>
      <c r="R78" s="6"/>
      <c r="S78" s="32"/>
      <c r="T78" s="32"/>
      <c r="U78" s="10" t="e">
        <f t="shared" si="13"/>
        <v>#DIV/0!</v>
      </c>
      <c r="V78" s="6"/>
      <c r="W78" s="10" t="e">
        <f t="shared" si="14"/>
        <v>#DIV/0!</v>
      </c>
      <c r="X78" s="10">
        <f t="shared" si="15"/>
        <v>0</v>
      </c>
    </row>
    <row r="79" spans="1:24" ht="14.25" hidden="1" customHeight="1" x14ac:dyDescent="0.25">
      <c r="A79" s="2" t="s">
        <v>145</v>
      </c>
      <c r="B79" s="3" t="s">
        <v>144</v>
      </c>
      <c r="C79" s="4">
        <v>540000</v>
      </c>
      <c r="D79" s="4">
        <v>540000</v>
      </c>
      <c r="E79" s="2"/>
      <c r="F79" s="2"/>
      <c r="G79" s="2"/>
      <c r="H79" s="4">
        <v>540000</v>
      </c>
      <c r="I79" s="2"/>
      <c r="J79" s="32"/>
      <c r="K79" s="34"/>
      <c r="L79" s="34"/>
      <c r="M79" s="34"/>
      <c r="N79" s="34"/>
      <c r="O79" s="34"/>
      <c r="P79" s="32"/>
      <c r="Q79" s="6" t="e">
        <f t="shared" si="16"/>
        <v>#DIV/0!</v>
      </c>
      <c r="R79" s="6"/>
      <c r="S79" s="32"/>
      <c r="T79" s="32"/>
      <c r="U79" s="10" t="e">
        <f t="shared" si="13"/>
        <v>#DIV/0!</v>
      </c>
      <c r="V79" s="6"/>
      <c r="W79" s="10" t="e">
        <f t="shared" si="14"/>
        <v>#DIV/0!</v>
      </c>
      <c r="X79" s="10">
        <f t="shared" si="15"/>
        <v>0</v>
      </c>
    </row>
    <row r="80" spans="1:24" ht="12" hidden="1" customHeight="1" x14ac:dyDescent="0.25">
      <c r="A80" s="2" t="s">
        <v>147</v>
      </c>
      <c r="B80" s="3" t="s">
        <v>146</v>
      </c>
      <c r="C80" s="4">
        <v>180000</v>
      </c>
      <c r="D80" s="4">
        <v>180000</v>
      </c>
      <c r="E80" s="2"/>
      <c r="F80" s="2"/>
      <c r="G80" s="4">
        <v>180000</v>
      </c>
      <c r="H80" s="2"/>
      <c r="I80" s="2"/>
      <c r="J80" s="32"/>
      <c r="K80" s="34"/>
      <c r="L80" s="34"/>
      <c r="M80" s="34"/>
      <c r="N80" s="34"/>
      <c r="O80" s="34"/>
      <c r="P80" s="32"/>
      <c r="Q80" s="6" t="e">
        <f t="shared" si="16"/>
        <v>#DIV/0!</v>
      </c>
      <c r="R80" s="6"/>
      <c r="S80" s="32"/>
      <c r="T80" s="32"/>
      <c r="U80" s="10" t="e">
        <f t="shared" si="13"/>
        <v>#DIV/0!</v>
      </c>
      <c r="V80" s="6"/>
      <c r="W80" s="10" t="e">
        <f t="shared" si="14"/>
        <v>#DIV/0!</v>
      </c>
      <c r="X80" s="10">
        <f t="shared" si="15"/>
        <v>0</v>
      </c>
    </row>
    <row r="81" spans="1:24" ht="29.25" customHeight="1" x14ac:dyDescent="0.25">
      <c r="A81" s="23" t="s">
        <v>278</v>
      </c>
      <c r="B81" s="25" t="s">
        <v>279</v>
      </c>
      <c r="C81" s="4">
        <v>1080000</v>
      </c>
      <c r="D81" s="4">
        <v>1080000</v>
      </c>
      <c r="E81" s="2"/>
      <c r="F81" s="4">
        <v>360000</v>
      </c>
      <c r="G81" s="4">
        <v>180000</v>
      </c>
      <c r="H81" s="4">
        <v>540000</v>
      </c>
      <c r="I81" s="4">
        <v>30889.8</v>
      </c>
      <c r="J81" s="32">
        <v>335</v>
      </c>
      <c r="K81" s="33"/>
      <c r="L81" s="34"/>
      <c r="M81" s="33"/>
      <c r="N81" s="33"/>
      <c r="O81" s="34"/>
      <c r="P81" s="32">
        <v>33.799999999999997</v>
      </c>
      <c r="Q81" s="6">
        <f t="shared" ref="Q81" si="23">SUM(P81/J81*100)</f>
        <v>10.08955223880597</v>
      </c>
      <c r="R81" s="6">
        <f>SUM(P81/32304.7*100)</f>
        <v>0.10462873823313636</v>
      </c>
      <c r="S81" s="32">
        <v>104.8</v>
      </c>
      <c r="T81" s="32">
        <v>266.5</v>
      </c>
      <c r="U81" s="18">
        <f t="shared" ref="U81" si="24">SUM(T81/S81*100)</f>
        <v>254.29389312977099</v>
      </c>
      <c r="V81" s="6">
        <f>SUM(T81/33211.8*100)</f>
        <v>0.80242564389765081</v>
      </c>
      <c r="W81" s="18">
        <f t="shared" ref="W81" si="25">SUM(P81/T81*100)</f>
        <v>12.682926829268293</v>
      </c>
      <c r="X81" s="18">
        <f t="shared" ref="X81" si="26">SUM(P81-T81)</f>
        <v>-232.7</v>
      </c>
    </row>
    <row r="82" spans="1:24" ht="42.75" customHeight="1" x14ac:dyDescent="0.25">
      <c r="A82" s="23" t="s">
        <v>276</v>
      </c>
      <c r="B82" s="25" t="s">
        <v>277</v>
      </c>
      <c r="C82" s="4">
        <v>1080000</v>
      </c>
      <c r="D82" s="4">
        <v>1080000</v>
      </c>
      <c r="E82" s="2"/>
      <c r="F82" s="4">
        <v>360000</v>
      </c>
      <c r="G82" s="4">
        <v>180000</v>
      </c>
      <c r="H82" s="4">
        <v>540000</v>
      </c>
      <c r="I82" s="4">
        <v>30889.8</v>
      </c>
      <c r="J82" s="32">
        <v>350</v>
      </c>
      <c r="K82" s="33"/>
      <c r="L82" s="34"/>
      <c r="M82" s="33"/>
      <c r="N82" s="33"/>
      <c r="O82" s="34"/>
      <c r="P82" s="32">
        <v>0</v>
      </c>
      <c r="Q82" s="6">
        <f t="shared" ref="Q82" si="27">SUM(P82/J82*100)</f>
        <v>0</v>
      </c>
      <c r="R82" s="6">
        <f>SUM(P82/32304.7*100)</f>
        <v>0</v>
      </c>
      <c r="S82" s="32">
        <v>365.8</v>
      </c>
      <c r="T82" s="32">
        <v>0</v>
      </c>
      <c r="U82" s="18">
        <f t="shared" ref="U82" si="28">SUM(T82/S82*100)</f>
        <v>0</v>
      </c>
      <c r="V82" s="6">
        <f>SUM(T82/33211.8*100)</f>
        <v>0</v>
      </c>
      <c r="W82" s="18" t="e">
        <f t="shared" ref="W82" si="29">SUM(P82/T82*100)</f>
        <v>#DIV/0!</v>
      </c>
      <c r="X82" s="18">
        <f t="shared" ref="X82" si="30">SUM(P82-T82)</f>
        <v>0</v>
      </c>
    </row>
    <row r="83" spans="1:24" ht="26.25" customHeight="1" x14ac:dyDescent="0.25">
      <c r="A83" s="7" t="s">
        <v>149</v>
      </c>
      <c r="B83" s="8" t="s">
        <v>148</v>
      </c>
      <c r="C83" s="9">
        <v>260000</v>
      </c>
      <c r="D83" s="9">
        <v>260000</v>
      </c>
      <c r="E83" s="7"/>
      <c r="F83" s="9">
        <v>260000</v>
      </c>
      <c r="G83" s="7"/>
      <c r="H83" s="7"/>
      <c r="I83" s="9">
        <v>4500</v>
      </c>
      <c r="J83" s="30">
        <v>330</v>
      </c>
      <c r="K83" s="31"/>
      <c r="L83" s="43"/>
      <c r="M83" s="31"/>
      <c r="N83" s="43"/>
      <c r="O83" s="43"/>
      <c r="P83" s="30">
        <v>90.6</v>
      </c>
      <c r="Q83" s="10">
        <f t="shared" si="16"/>
        <v>27.454545454545453</v>
      </c>
      <c r="R83" s="10">
        <f>SUM(P83/32304.7*100)</f>
        <v>0.28045454686160215</v>
      </c>
      <c r="S83" s="30">
        <v>330</v>
      </c>
      <c r="T83" s="30">
        <v>18.100000000000001</v>
      </c>
      <c r="U83" s="10">
        <f t="shared" si="13"/>
        <v>5.4848484848484853</v>
      </c>
      <c r="V83" s="10">
        <f>SUM(T83/33211.8*100)</f>
        <v>5.4498702268470839E-2</v>
      </c>
      <c r="W83" s="10">
        <f t="shared" si="14"/>
        <v>500.55248618784526</v>
      </c>
      <c r="X83" s="10">
        <f t="shared" si="15"/>
        <v>72.5</v>
      </c>
    </row>
    <row r="84" spans="1:24" ht="14.25" hidden="1" customHeight="1" x14ac:dyDescent="0.25">
      <c r="A84" s="2" t="s">
        <v>151</v>
      </c>
      <c r="B84" s="3" t="s">
        <v>150</v>
      </c>
      <c r="C84" s="4">
        <v>60000</v>
      </c>
      <c r="D84" s="4">
        <v>60000</v>
      </c>
      <c r="E84" s="2"/>
      <c r="F84" s="4">
        <v>60000</v>
      </c>
      <c r="G84" s="2"/>
      <c r="H84" s="2"/>
      <c r="I84" s="2"/>
      <c r="J84" s="32"/>
      <c r="K84" s="34"/>
      <c r="L84" s="34"/>
      <c r="M84" s="34"/>
      <c r="N84" s="34"/>
      <c r="O84" s="34"/>
      <c r="P84" s="32"/>
      <c r="Q84" s="6" t="e">
        <f t="shared" si="16"/>
        <v>#DIV/0!</v>
      </c>
      <c r="R84" s="6"/>
      <c r="S84" s="32"/>
      <c r="T84" s="32"/>
      <c r="U84" s="10" t="e">
        <f t="shared" si="13"/>
        <v>#DIV/0!</v>
      </c>
      <c r="V84" s="6"/>
      <c r="W84" s="10" t="e">
        <f t="shared" si="14"/>
        <v>#DIV/0!</v>
      </c>
      <c r="X84" s="10">
        <f t="shared" si="15"/>
        <v>0</v>
      </c>
    </row>
    <row r="85" spans="1:24" ht="12.75" hidden="1" customHeight="1" x14ac:dyDescent="0.25">
      <c r="A85" s="2" t="s">
        <v>153</v>
      </c>
      <c r="B85" s="3" t="s">
        <v>152</v>
      </c>
      <c r="C85" s="4">
        <v>60000</v>
      </c>
      <c r="D85" s="4">
        <v>60000</v>
      </c>
      <c r="E85" s="2"/>
      <c r="F85" s="4">
        <v>60000</v>
      </c>
      <c r="G85" s="2"/>
      <c r="H85" s="2"/>
      <c r="I85" s="2"/>
      <c r="J85" s="32"/>
      <c r="K85" s="34"/>
      <c r="L85" s="34"/>
      <c r="M85" s="34"/>
      <c r="N85" s="34"/>
      <c r="O85" s="34"/>
      <c r="P85" s="32"/>
      <c r="Q85" s="6" t="e">
        <f t="shared" si="16"/>
        <v>#DIV/0!</v>
      </c>
      <c r="R85" s="6"/>
      <c r="S85" s="32"/>
      <c r="T85" s="32"/>
      <c r="U85" s="10" t="e">
        <f t="shared" si="13"/>
        <v>#DIV/0!</v>
      </c>
      <c r="V85" s="6"/>
      <c r="W85" s="10" t="e">
        <f t="shared" si="14"/>
        <v>#DIV/0!</v>
      </c>
      <c r="X85" s="10">
        <f t="shared" si="15"/>
        <v>0</v>
      </c>
    </row>
    <row r="86" spans="1:24" ht="14.25" hidden="1" customHeight="1" x14ac:dyDescent="0.25">
      <c r="A86" s="2" t="s">
        <v>155</v>
      </c>
      <c r="B86" s="3" t="s">
        <v>154</v>
      </c>
      <c r="C86" s="2"/>
      <c r="D86" s="2"/>
      <c r="E86" s="2"/>
      <c r="F86" s="2"/>
      <c r="G86" s="2"/>
      <c r="H86" s="2"/>
      <c r="I86" s="4">
        <v>3000</v>
      </c>
      <c r="J86" s="32"/>
      <c r="K86" s="33"/>
      <c r="L86" s="34"/>
      <c r="M86" s="33"/>
      <c r="N86" s="34"/>
      <c r="O86" s="34"/>
      <c r="P86" s="32"/>
      <c r="Q86" s="6" t="e">
        <f t="shared" si="16"/>
        <v>#DIV/0!</v>
      </c>
      <c r="R86" s="6"/>
      <c r="S86" s="32"/>
      <c r="T86" s="32"/>
      <c r="U86" s="10" t="e">
        <f t="shared" si="13"/>
        <v>#DIV/0!</v>
      </c>
      <c r="V86" s="6"/>
      <c r="W86" s="10" t="e">
        <f t="shared" si="14"/>
        <v>#DIV/0!</v>
      </c>
      <c r="X86" s="10">
        <f t="shared" si="15"/>
        <v>0</v>
      </c>
    </row>
    <row r="87" spans="1:24" ht="15" hidden="1" customHeight="1" x14ac:dyDescent="0.25">
      <c r="A87" s="2" t="s">
        <v>157</v>
      </c>
      <c r="B87" s="3" t="s">
        <v>156</v>
      </c>
      <c r="C87" s="2"/>
      <c r="D87" s="2"/>
      <c r="E87" s="2"/>
      <c r="F87" s="2"/>
      <c r="G87" s="2"/>
      <c r="H87" s="2"/>
      <c r="I87" s="4">
        <v>3000</v>
      </c>
      <c r="J87" s="32"/>
      <c r="K87" s="33"/>
      <c r="L87" s="34"/>
      <c r="M87" s="33"/>
      <c r="N87" s="34"/>
      <c r="O87" s="34"/>
      <c r="P87" s="32"/>
      <c r="Q87" s="6" t="e">
        <f t="shared" si="16"/>
        <v>#DIV/0!</v>
      </c>
      <c r="R87" s="6"/>
      <c r="S87" s="32"/>
      <c r="T87" s="32"/>
      <c r="U87" s="10" t="e">
        <f t="shared" si="13"/>
        <v>#DIV/0!</v>
      </c>
      <c r="V87" s="6"/>
      <c r="W87" s="10" t="e">
        <f t="shared" si="14"/>
        <v>#DIV/0!</v>
      </c>
      <c r="X87" s="10">
        <f t="shared" si="15"/>
        <v>0</v>
      </c>
    </row>
    <row r="88" spans="1:24" ht="14.25" hidden="1" customHeight="1" x14ac:dyDescent="0.25">
      <c r="A88" s="2" t="s">
        <v>159</v>
      </c>
      <c r="B88" s="3" t="s">
        <v>158</v>
      </c>
      <c r="C88" s="4">
        <v>200000</v>
      </c>
      <c r="D88" s="4">
        <v>200000</v>
      </c>
      <c r="E88" s="2"/>
      <c r="F88" s="4">
        <v>200000</v>
      </c>
      <c r="G88" s="2"/>
      <c r="H88" s="2"/>
      <c r="I88" s="4">
        <v>1500</v>
      </c>
      <c r="J88" s="32"/>
      <c r="K88" s="33"/>
      <c r="L88" s="34"/>
      <c r="M88" s="33"/>
      <c r="N88" s="34"/>
      <c r="O88" s="34"/>
      <c r="P88" s="32"/>
      <c r="Q88" s="6" t="e">
        <f t="shared" si="16"/>
        <v>#DIV/0!</v>
      </c>
      <c r="R88" s="6"/>
      <c r="S88" s="32"/>
      <c r="T88" s="32"/>
      <c r="U88" s="10" t="e">
        <f t="shared" si="13"/>
        <v>#DIV/0!</v>
      </c>
      <c r="V88" s="6"/>
      <c r="W88" s="10" t="e">
        <f t="shared" si="14"/>
        <v>#DIV/0!</v>
      </c>
      <c r="X88" s="10">
        <f t="shared" si="15"/>
        <v>0</v>
      </c>
    </row>
    <row r="89" spans="1:24" ht="14.25" hidden="1" customHeight="1" x14ac:dyDescent="0.25">
      <c r="A89" s="2" t="s">
        <v>161</v>
      </c>
      <c r="B89" s="3" t="s">
        <v>160</v>
      </c>
      <c r="C89" s="4">
        <v>200000</v>
      </c>
      <c r="D89" s="4">
        <v>200000</v>
      </c>
      <c r="E89" s="2"/>
      <c r="F89" s="4">
        <v>200000</v>
      </c>
      <c r="G89" s="2"/>
      <c r="H89" s="2"/>
      <c r="I89" s="4">
        <v>1500</v>
      </c>
      <c r="J89" s="32"/>
      <c r="K89" s="33"/>
      <c r="L89" s="34"/>
      <c r="M89" s="33"/>
      <c r="N89" s="34"/>
      <c r="O89" s="34"/>
      <c r="P89" s="32"/>
      <c r="Q89" s="6" t="e">
        <f t="shared" si="16"/>
        <v>#DIV/0!</v>
      </c>
      <c r="R89" s="6"/>
      <c r="S89" s="32"/>
      <c r="T89" s="32"/>
      <c r="U89" s="10" t="e">
        <f t="shared" si="13"/>
        <v>#DIV/0!</v>
      </c>
      <c r="V89" s="6"/>
      <c r="W89" s="10" t="e">
        <f t="shared" si="14"/>
        <v>#DIV/0!</v>
      </c>
      <c r="X89" s="10">
        <f t="shared" si="15"/>
        <v>0</v>
      </c>
    </row>
    <row r="90" spans="1:24" x14ac:dyDescent="0.25">
      <c r="A90" s="7" t="s">
        <v>163</v>
      </c>
      <c r="B90" s="8" t="s">
        <v>162</v>
      </c>
      <c r="C90" s="7"/>
      <c r="D90" s="7"/>
      <c r="E90" s="7"/>
      <c r="F90" s="7"/>
      <c r="G90" s="7"/>
      <c r="H90" s="7"/>
      <c r="I90" s="9">
        <v>1194.3399999999999</v>
      </c>
      <c r="J90" s="30">
        <v>300</v>
      </c>
      <c r="K90" s="31"/>
      <c r="L90" s="43"/>
      <c r="M90" s="43"/>
      <c r="N90" s="43"/>
      <c r="O90" s="31"/>
      <c r="P90" s="30">
        <v>45.5</v>
      </c>
      <c r="Q90" s="10">
        <f t="shared" si="16"/>
        <v>15.166666666666668</v>
      </c>
      <c r="R90" s="10">
        <f>SUM(P90/32304.7*100)</f>
        <v>0.14084637839076047</v>
      </c>
      <c r="S90" s="30">
        <v>379.4</v>
      </c>
      <c r="T90" s="30">
        <v>0</v>
      </c>
      <c r="U90" s="10">
        <f t="shared" si="13"/>
        <v>0</v>
      </c>
      <c r="V90" s="10">
        <f>SUM(T90/33211.8*100)</f>
        <v>0</v>
      </c>
      <c r="W90" s="10" t="e">
        <f t="shared" si="14"/>
        <v>#DIV/0!</v>
      </c>
      <c r="X90" s="10">
        <f t="shared" si="15"/>
        <v>45.5</v>
      </c>
    </row>
    <row r="91" spans="1:24" hidden="1" x14ac:dyDescent="0.25">
      <c r="A91" s="2" t="s">
        <v>165</v>
      </c>
      <c r="B91" s="3" t="s">
        <v>164</v>
      </c>
      <c r="C91" s="2"/>
      <c r="D91" s="2"/>
      <c r="E91" s="2"/>
      <c r="F91" s="2"/>
      <c r="G91" s="2"/>
      <c r="H91" s="2"/>
      <c r="I91" s="4">
        <v>1194.3399999999999</v>
      </c>
      <c r="J91" s="32"/>
      <c r="K91" s="33"/>
      <c r="L91" s="34"/>
      <c r="M91" s="34"/>
      <c r="N91" s="34"/>
      <c r="O91" s="33"/>
      <c r="P91" s="32"/>
      <c r="Q91" s="6" t="e">
        <f t="shared" si="16"/>
        <v>#DIV/0!</v>
      </c>
      <c r="R91" s="6"/>
      <c r="S91" s="32"/>
      <c r="T91" s="32"/>
      <c r="U91" s="10" t="e">
        <f t="shared" si="13"/>
        <v>#DIV/0!</v>
      </c>
      <c r="V91" s="6"/>
      <c r="W91" s="10" t="e">
        <f t="shared" si="14"/>
        <v>#DIV/0!</v>
      </c>
      <c r="X91" s="10">
        <f t="shared" si="15"/>
        <v>0</v>
      </c>
    </row>
    <row r="92" spans="1:24" ht="13.5" hidden="1" customHeight="1" x14ac:dyDescent="0.25">
      <c r="A92" s="2" t="s">
        <v>167</v>
      </c>
      <c r="B92" s="3" t="s">
        <v>166</v>
      </c>
      <c r="C92" s="2"/>
      <c r="D92" s="2"/>
      <c r="E92" s="2"/>
      <c r="F92" s="2"/>
      <c r="G92" s="2"/>
      <c r="H92" s="2"/>
      <c r="I92" s="4">
        <v>1194.3399999999999</v>
      </c>
      <c r="J92" s="32"/>
      <c r="K92" s="33"/>
      <c r="L92" s="34"/>
      <c r="M92" s="34"/>
      <c r="N92" s="34"/>
      <c r="O92" s="33"/>
      <c r="P92" s="32"/>
      <c r="Q92" s="6" t="e">
        <f t="shared" si="16"/>
        <v>#DIV/0!</v>
      </c>
      <c r="R92" s="6"/>
      <c r="S92" s="32"/>
      <c r="T92" s="32"/>
      <c r="U92" s="10" t="e">
        <f t="shared" si="13"/>
        <v>#DIV/0!</v>
      </c>
      <c r="V92" s="6"/>
      <c r="W92" s="10" t="e">
        <f t="shared" si="14"/>
        <v>#DIV/0!</v>
      </c>
      <c r="X92" s="10">
        <f t="shared" si="15"/>
        <v>0</v>
      </c>
    </row>
    <row r="93" spans="1:24" ht="13.5" customHeight="1" x14ac:dyDescent="0.25">
      <c r="A93" s="2" t="s">
        <v>165</v>
      </c>
      <c r="B93" s="2" t="s">
        <v>164</v>
      </c>
      <c r="C93" s="2"/>
      <c r="D93" s="2"/>
      <c r="E93" s="2"/>
      <c r="F93" s="2"/>
      <c r="G93" s="2"/>
      <c r="H93" s="2"/>
      <c r="I93" s="4"/>
      <c r="J93" s="32">
        <v>0</v>
      </c>
      <c r="K93" s="33"/>
      <c r="L93" s="34"/>
      <c r="M93" s="34"/>
      <c r="N93" s="34"/>
      <c r="O93" s="33"/>
      <c r="P93" s="32">
        <v>0</v>
      </c>
      <c r="Q93" s="6" t="e">
        <f>SUM(P93/J93*100)</f>
        <v>#DIV/0!</v>
      </c>
      <c r="R93" s="6">
        <f t="shared" ref="R93:R95" si="31">SUM(P93/32304.7*100)</f>
        <v>0</v>
      </c>
      <c r="S93" s="32">
        <v>0</v>
      </c>
      <c r="T93" s="32">
        <v>0</v>
      </c>
      <c r="U93" s="18" t="e">
        <f t="shared" si="13"/>
        <v>#DIV/0!</v>
      </c>
      <c r="V93" s="6">
        <f t="shared" ref="V93:V95" si="32">SUM(T93/33211.8*100)</f>
        <v>0</v>
      </c>
      <c r="W93" s="18" t="e">
        <f t="shared" ref="W93:W95" si="33">SUM(P93/T93*100)</f>
        <v>#DIV/0!</v>
      </c>
      <c r="X93" s="18">
        <f t="shared" si="15"/>
        <v>0</v>
      </c>
    </row>
    <row r="94" spans="1:24" ht="13.5" customHeight="1" x14ac:dyDescent="0.25">
      <c r="A94" s="2" t="s">
        <v>294</v>
      </c>
      <c r="B94" s="2" t="s">
        <v>295</v>
      </c>
      <c r="C94" s="2"/>
      <c r="D94" s="2"/>
      <c r="E94" s="2"/>
      <c r="F94" s="2"/>
      <c r="G94" s="2"/>
      <c r="H94" s="2"/>
      <c r="I94" s="4"/>
      <c r="J94" s="32">
        <v>0</v>
      </c>
      <c r="K94" s="33"/>
      <c r="L94" s="34"/>
      <c r="M94" s="34"/>
      <c r="N94" s="34"/>
      <c r="O94" s="33"/>
      <c r="P94" s="32">
        <v>45.5</v>
      </c>
      <c r="Q94" s="6" t="e">
        <f t="shared" ref="Q94" si="34">SUM(P94/J94*100)</f>
        <v>#DIV/0!</v>
      </c>
      <c r="R94" s="6">
        <f t="shared" ref="R94" si="35">SUM(P94/32304.7*100)</f>
        <v>0.14084637839076047</v>
      </c>
      <c r="S94" s="32">
        <v>0</v>
      </c>
      <c r="T94" s="32">
        <v>0</v>
      </c>
      <c r="U94" s="18" t="e">
        <f t="shared" ref="U94" si="36">SUM(T94/S94*100)</f>
        <v>#DIV/0!</v>
      </c>
      <c r="V94" s="6">
        <f t="shared" ref="V94" si="37">SUM(T94/33211.8*100)</f>
        <v>0</v>
      </c>
      <c r="W94" s="18" t="e">
        <f t="shared" ref="W94" si="38">SUM(P94/T94*100)</f>
        <v>#DIV/0!</v>
      </c>
      <c r="X94" s="18">
        <f t="shared" ref="X94" si="39">SUM(P94-T94)</f>
        <v>45.5</v>
      </c>
    </row>
    <row r="95" spans="1:24" ht="13.5" customHeight="1" x14ac:dyDescent="0.25">
      <c r="A95" s="2" t="s">
        <v>283</v>
      </c>
      <c r="B95" s="2" t="s">
        <v>284</v>
      </c>
      <c r="C95" s="2"/>
      <c r="D95" s="2"/>
      <c r="E95" s="2"/>
      <c r="F95" s="2"/>
      <c r="G95" s="2"/>
      <c r="H95" s="2"/>
      <c r="I95" s="4"/>
      <c r="J95" s="32">
        <v>300</v>
      </c>
      <c r="K95" s="33"/>
      <c r="L95" s="34"/>
      <c r="M95" s="34"/>
      <c r="N95" s="34"/>
      <c r="O95" s="33"/>
      <c r="P95" s="32">
        <v>0</v>
      </c>
      <c r="Q95" s="6">
        <f t="shared" si="16"/>
        <v>0</v>
      </c>
      <c r="R95" s="6">
        <f t="shared" si="31"/>
        <v>0</v>
      </c>
      <c r="S95" s="32">
        <v>379.4</v>
      </c>
      <c r="T95" s="32">
        <v>0</v>
      </c>
      <c r="U95" s="18">
        <f t="shared" si="13"/>
        <v>0</v>
      </c>
      <c r="V95" s="6">
        <f t="shared" si="32"/>
        <v>0</v>
      </c>
      <c r="W95" s="18" t="e">
        <f t="shared" si="33"/>
        <v>#DIV/0!</v>
      </c>
      <c r="X95" s="18">
        <f t="shared" si="15"/>
        <v>0</v>
      </c>
    </row>
    <row r="96" spans="1:24" x14ac:dyDescent="0.25">
      <c r="A96" s="7" t="s">
        <v>169</v>
      </c>
      <c r="B96" s="28" t="s">
        <v>168</v>
      </c>
      <c r="C96" s="9">
        <v>360965823.49000001</v>
      </c>
      <c r="D96" s="9">
        <v>360965823.49000001</v>
      </c>
      <c r="E96" s="9">
        <v>51809200</v>
      </c>
      <c r="F96" s="9">
        <v>363033023.49000001</v>
      </c>
      <c r="G96" s="9">
        <v>8197400</v>
      </c>
      <c r="H96" s="9">
        <v>41544600</v>
      </c>
      <c r="I96" s="9">
        <v>25900067.66</v>
      </c>
      <c r="J96" s="30">
        <v>792958.6</v>
      </c>
      <c r="K96" s="31"/>
      <c r="L96" s="31"/>
      <c r="M96" s="31"/>
      <c r="N96" s="31"/>
      <c r="O96" s="31"/>
      <c r="P96" s="30">
        <v>200322.7</v>
      </c>
      <c r="Q96" s="10">
        <f t="shared" si="16"/>
        <v>25.262693411736759</v>
      </c>
      <c r="R96" s="10">
        <f>SUM(P96/32304.7*100)</f>
        <v>620.10388581228119</v>
      </c>
      <c r="S96" s="30">
        <v>1217794.2</v>
      </c>
      <c r="T96" s="30">
        <v>254698.4</v>
      </c>
      <c r="U96" s="10">
        <f t="shared" si="13"/>
        <v>20.914732554975217</v>
      </c>
      <c r="V96" s="10">
        <f>SUM(T96/33211.8*100)</f>
        <v>766.89128562739745</v>
      </c>
      <c r="W96" s="10">
        <f t="shared" si="14"/>
        <v>78.650945588978971</v>
      </c>
      <c r="X96" s="10">
        <f t="shared" si="15"/>
        <v>-54375.699999999983</v>
      </c>
    </row>
    <row r="97" spans="1:24" ht="44.25" customHeight="1" x14ac:dyDescent="0.25">
      <c r="A97" s="7" t="s">
        <v>171</v>
      </c>
      <c r="B97" s="28" t="s">
        <v>170</v>
      </c>
      <c r="C97" s="9">
        <v>361978000</v>
      </c>
      <c r="D97" s="9">
        <v>361978000</v>
      </c>
      <c r="E97" s="9">
        <v>51809200</v>
      </c>
      <c r="F97" s="9">
        <v>364045200</v>
      </c>
      <c r="G97" s="9">
        <v>8197400</v>
      </c>
      <c r="H97" s="9">
        <v>41544600</v>
      </c>
      <c r="I97" s="9">
        <v>26912244.170000002</v>
      </c>
      <c r="J97" s="30">
        <v>759191.3</v>
      </c>
      <c r="K97" s="31"/>
      <c r="L97" s="31"/>
      <c r="M97" s="31"/>
      <c r="N97" s="31"/>
      <c r="O97" s="31"/>
      <c r="P97" s="30">
        <v>184839.9</v>
      </c>
      <c r="Q97" s="10">
        <f t="shared" si="16"/>
        <v>24.346946546937509</v>
      </c>
      <c r="R97" s="10">
        <f>SUM(P97/32304.7*100)</f>
        <v>572.17649444198514</v>
      </c>
      <c r="S97" s="30">
        <v>1169181.1000000001</v>
      </c>
      <c r="T97" s="30">
        <v>255357.9</v>
      </c>
      <c r="U97" s="10">
        <f t="shared" si="13"/>
        <v>21.84074819546775</v>
      </c>
      <c r="V97" s="10">
        <f>SUM(T97/33211.8*100)</f>
        <v>768.87702563546679</v>
      </c>
      <c r="W97" s="10">
        <f t="shared" si="14"/>
        <v>72.384641321063498</v>
      </c>
      <c r="X97" s="10">
        <f t="shared" si="15"/>
        <v>-70518</v>
      </c>
    </row>
    <row r="98" spans="1:24" ht="26.25" customHeight="1" x14ac:dyDescent="0.25">
      <c r="A98" s="36" t="s">
        <v>173</v>
      </c>
      <c r="B98" s="37" t="s">
        <v>172</v>
      </c>
      <c r="C98" s="38">
        <v>157097500</v>
      </c>
      <c r="D98" s="38">
        <v>157097500</v>
      </c>
      <c r="E98" s="38">
        <v>31451900</v>
      </c>
      <c r="F98" s="38">
        <v>157097500</v>
      </c>
      <c r="G98" s="38">
        <v>2140800</v>
      </c>
      <c r="H98" s="38">
        <v>29311100</v>
      </c>
      <c r="I98" s="38">
        <v>12436900</v>
      </c>
      <c r="J98" s="32">
        <v>310805.7</v>
      </c>
      <c r="K98" s="33"/>
      <c r="L98" s="33"/>
      <c r="M98" s="33"/>
      <c r="N98" s="33"/>
      <c r="O98" s="33"/>
      <c r="P98" s="32">
        <v>98421.9</v>
      </c>
      <c r="Q98" s="18">
        <f t="shared" si="16"/>
        <v>31.66669723238666</v>
      </c>
      <c r="R98" s="18">
        <f>SUM(P98/32304.7*100)</f>
        <v>304.6674322931338</v>
      </c>
      <c r="S98" s="32">
        <v>307344.7</v>
      </c>
      <c r="T98" s="32">
        <v>72994.399999999994</v>
      </c>
      <c r="U98" s="18">
        <f t="shared" si="13"/>
        <v>23.750010981155683</v>
      </c>
      <c r="V98" s="18">
        <f>SUM(T98/33211.8*100)</f>
        <v>219.78453441246782</v>
      </c>
      <c r="W98" s="18">
        <f t="shared" si="14"/>
        <v>134.83486404436505</v>
      </c>
      <c r="X98" s="18">
        <f t="shared" si="15"/>
        <v>25427.5</v>
      </c>
    </row>
    <row r="99" spans="1:24" ht="30" hidden="1" x14ac:dyDescent="0.25">
      <c r="A99" s="36" t="s">
        <v>175</v>
      </c>
      <c r="B99" s="37" t="s">
        <v>174</v>
      </c>
      <c r="C99" s="38">
        <v>157034200</v>
      </c>
      <c r="D99" s="38">
        <v>157034200</v>
      </c>
      <c r="E99" s="38">
        <v>31451900</v>
      </c>
      <c r="F99" s="38">
        <v>157034200</v>
      </c>
      <c r="G99" s="38">
        <v>2140800</v>
      </c>
      <c r="H99" s="38">
        <v>29311100</v>
      </c>
      <c r="I99" s="38">
        <v>12431900</v>
      </c>
      <c r="J99" s="32"/>
      <c r="K99" s="33"/>
      <c r="L99" s="33"/>
      <c r="M99" s="33"/>
      <c r="N99" s="33"/>
      <c r="O99" s="33"/>
      <c r="P99" s="32"/>
      <c r="Q99" s="18" t="e">
        <f t="shared" si="16"/>
        <v>#DIV/0!</v>
      </c>
      <c r="R99" s="18"/>
      <c r="S99" s="32"/>
      <c r="T99" s="32"/>
      <c r="U99" s="18" t="e">
        <f t="shared" si="13"/>
        <v>#DIV/0!</v>
      </c>
      <c r="V99" s="18"/>
      <c r="W99" s="18" t="e">
        <f t="shared" si="14"/>
        <v>#DIV/0!</v>
      </c>
      <c r="X99" s="18">
        <f t="shared" si="15"/>
        <v>0</v>
      </c>
    </row>
    <row r="100" spans="1:24" ht="12.75" hidden="1" customHeight="1" x14ac:dyDescent="0.25">
      <c r="A100" s="36" t="s">
        <v>177</v>
      </c>
      <c r="B100" s="37" t="s">
        <v>176</v>
      </c>
      <c r="C100" s="38">
        <v>157034200</v>
      </c>
      <c r="D100" s="38">
        <v>157034200</v>
      </c>
      <c r="E100" s="36"/>
      <c r="F100" s="38">
        <v>157034200</v>
      </c>
      <c r="G100" s="36"/>
      <c r="H100" s="36"/>
      <c r="I100" s="38">
        <v>12431900</v>
      </c>
      <c r="J100" s="32"/>
      <c r="K100" s="33"/>
      <c r="L100" s="34"/>
      <c r="M100" s="33"/>
      <c r="N100" s="34"/>
      <c r="O100" s="34"/>
      <c r="P100" s="32"/>
      <c r="Q100" s="18" t="e">
        <f t="shared" si="16"/>
        <v>#DIV/0!</v>
      </c>
      <c r="R100" s="18"/>
      <c r="S100" s="32"/>
      <c r="T100" s="32"/>
      <c r="U100" s="18" t="e">
        <f t="shared" si="13"/>
        <v>#DIV/0!</v>
      </c>
      <c r="V100" s="18"/>
      <c r="W100" s="18" t="e">
        <f t="shared" si="14"/>
        <v>#DIV/0!</v>
      </c>
      <c r="X100" s="18">
        <f t="shared" si="15"/>
        <v>0</v>
      </c>
    </row>
    <row r="101" spans="1:24" ht="13.5" hidden="1" customHeight="1" x14ac:dyDescent="0.25">
      <c r="A101" s="36" t="s">
        <v>179</v>
      </c>
      <c r="B101" s="37" t="s">
        <v>178</v>
      </c>
      <c r="C101" s="38">
        <v>0</v>
      </c>
      <c r="D101" s="38">
        <v>0</v>
      </c>
      <c r="E101" s="38">
        <v>29311100</v>
      </c>
      <c r="F101" s="36"/>
      <c r="G101" s="36"/>
      <c r="H101" s="38">
        <v>29311100</v>
      </c>
      <c r="I101" s="38">
        <v>0</v>
      </c>
      <c r="J101" s="32"/>
      <c r="K101" s="33"/>
      <c r="L101" s="33"/>
      <c r="M101" s="34"/>
      <c r="N101" s="34"/>
      <c r="O101" s="33"/>
      <c r="P101" s="32"/>
      <c r="Q101" s="18" t="e">
        <f t="shared" si="16"/>
        <v>#DIV/0!</v>
      </c>
      <c r="R101" s="18"/>
      <c r="S101" s="32"/>
      <c r="T101" s="32"/>
      <c r="U101" s="18" t="e">
        <f t="shared" si="13"/>
        <v>#DIV/0!</v>
      </c>
      <c r="V101" s="18"/>
      <c r="W101" s="18" t="e">
        <f t="shared" si="14"/>
        <v>#DIV/0!</v>
      </c>
      <c r="X101" s="18">
        <f t="shared" si="15"/>
        <v>0</v>
      </c>
    </row>
    <row r="102" spans="1:24" ht="13.5" hidden="1" customHeight="1" x14ac:dyDescent="0.25">
      <c r="A102" s="36" t="s">
        <v>181</v>
      </c>
      <c r="B102" s="37" t="s">
        <v>180</v>
      </c>
      <c r="C102" s="38">
        <v>0</v>
      </c>
      <c r="D102" s="38">
        <v>0</v>
      </c>
      <c r="E102" s="38">
        <v>2140800</v>
      </c>
      <c r="F102" s="36"/>
      <c r="G102" s="38">
        <v>2140800</v>
      </c>
      <c r="H102" s="36"/>
      <c r="I102" s="38">
        <v>0</v>
      </c>
      <c r="J102" s="32"/>
      <c r="K102" s="33"/>
      <c r="L102" s="33"/>
      <c r="M102" s="34"/>
      <c r="N102" s="33"/>
      <c r="O102" s="34"/>
      <c r="P102" s="32"/>
      <c r="Q102" s="18" t="e">
        <f t="shared" si="16"/>
        <v>#DIV/0!</v>
      </c>
      <c r="R102" s="18"/>
      <c r="S102" s="32"/>
      <c r="T102" s="32"/>
      <c r="U102" s="18" t="e">
        <f t="shared" si="13"/>
        <v>#DIV/0!</v>
      </c>
      <c r="V102" s="18"/>
      <c r="W102" s="18" t="e">
        <f t="shared" si="14"/>
        <v>#DIV/0!</v>
      </c>
      <c r="X102" s="18">
        <f t="shared" si="15"/>
        <v>0</v>
      </c>
    </row>
    <row r="103" spans="1:24" ht="14.25" hidden="1" customHeight="1" x14ac:dyDescent="0.25">
      <c r="A103" s="36" t="s">
        <v>183</v>
      </c>
      <c r="B103" s="37" t="s">
        <v>182</v>
      </c>
      <c r="C103" s="38">
        <v>63300</v>
      </c>
      <c r="D103" s="38">
        <v>63300</v>
      </c>
      <c r="E103" s="36"/>
      <c r="F103" s="38">
        <v>63300</v>
      </c>
      <c r="G103" s="36"/>
      <c r="H103" s="36"/>
      <c r="I103" s="38">
        <v>5000</v>
      </c>
      <c r="J103" s="32"/>
      <c r="K103" s="33"/>
      <c r="L103" s="34"/>
      <c r="M103" s="33"/>
      <c r="N103" s="34"/>
      <c r="O103" s="34"/>
      <c r="P103" s="32"/>
      <c r="Q103" s="18" t="e">
        <f t="shared" si="16"/>
        <v>#DIV/0!</v>
      </c>
      <c r="R103" s="18"/>
      <c r="S103" s="32"/>
      <c r="T103" s="32"/>
      <c r="U103" s="18" t="e">
        <f t="shared" si="13"/>
        <v>#DIV/0!</v>
      </c>
      <c r="V103" s="18"/>
      <c r="W103" s="18" t="e">
        <f t="shared" si="14"/>
        <v>#DIV/0!</v>
      </c>
      <c r="X103" s="18">
        <f t="shared" si="15"/>
        <v>0</v>
      </c>
    </row>
    <row r="104" spans="1:24" ht="14.25" hidden="1" customHeight="1" x14ac:dyDescent="0.25">
      <c r="A104" s="36" t="s">
        <v>185</v>
      </c>
      <c r="B104" s="37" t="s">
        <v>184</v>
      </c>
      <c r="C104" s="38">
        <v>63300</v>
      </c>
      <c r="D104" s="38">
        <v>63300</v>
      </c>
      <c r="E104" s="36"/>
      <c r="F104" s="38">
        <v>63300</v>
      </c>
      <c r="G104" s="36"/>
      <c r="H104" s="36"/>
      <c r="I104" s="38">
        <v>5000</v>
      </c>
      <c r="J104" s="32"/>
      <c r="K104" s="33"/>
      <c r="L104" s="34"/>
      <c r="M104" s="33"/>
      <c r="N104" s="34"/>
      <c r="O104" s="34"/>
      <c r="P104" s="32"/>
      <c r="Q104" s="18" t="e">
        <f t="shared" si="16"/>
        <v>#DIV/0!</v>
      </c>
      <c r="R104" s="18"/>
      <c r="S104" s="32"/>
      <c r="T104" s="32"/>
      <c r="U104" s="18" t="e">
        <f t="shared" si="13"/>
        <v>#DIV/0!</v>
      </c>
      <c r="V104" s="18"/>
      <c r="W104" s="18" t="e">
        <f t="shared" si="14"/>
        <v>#DIV/0!</v>
      </c>
      <c r="X104" s="18">
        <f t="shared" si="15"/>
        <v>0</v>
      </c>
    </row>
    <row r="105" spans="1:24" ht="41.25" customHeight="1" x14ac:dyDescent="0.25">
      <c r="A105" s="36" t="s">
        <v>187</v>
      </c>
      <c r="B105" s="37" t="s">
        <v>186</v>
      </c>
      <c r="C105" s="38">
        <v>11628100</v>
      </c>
      <c r="D105" s="38">
        <v>11628100</v>
      </c>
      <c r="E105" s="36"/>
      <c r="F105" s="38">
        <v>11628100</v>
      </c>
      <c r="G105" s="36"/>
      <c r="H105" s="36"/>
      <c r="I105" s="36"/>
      <c r="J105" s="32">
        <v>186011.6</v>
      </c>
      <c r="K105" s="34"/>
      <c r="L105" s="34"/>
      <c r="M105" s="34"/>
      <c r="N105" s="34"/>
      <c r="O105" s="34"/>
      <c r="P105" s="32">
        <v>25881.9</v>
      </c>
      <c r="Q105" s="18">
        <f t="shared" si="16"/>
        <v>13.914132236914256</v>
      </c>
      <c r="R105" s="18">
        <v>0</v>
      </c>
      <c r="S105" s="32">
        <v>582201.59999999998</v>
      </c>
      <c r="T105" s="32">
        <v>119777.3</v>
      </c>
      <c r="U105" s="18">
        <f t="shared" si="13"/>
        <v>20.573165721289673</v>
      </c>
      <c r="V105" s="18">
        <v>0</v>
      </c>
      <c r="W105" s="18">
        <f t="shared" si="14"/>
        <v>21.60835149899021</v>
      </c>
      <c r="X105" s="18">
        <f t="shared" si="15"/>
        <v>-93895.4</v>
      </c>
    </row>
    <row r="106" spans="1:24" ht="14.25" hidden="1" customHeight="1" x14ac:dyDescent="0.25">
      <c r="A106" s="36" t="s">
        <v>189</v>
      </c>
      <c r="B106" s="37" t="s">
        <v>188</v>
      </c>
      <c r="C106" s="38">
        <v>4644000</v>
      </c>
      <c r="D106" s="38">
        <v>4644000</v>
      </c>
      <c r="E106" s="36"/>
      <c r="F106" s="38">
        <v>4644000</v>
      </c>
      <c r="G106" s="36"/>
      <c r="H106" s="36"/>
      <c r="I106" s="36"/>
      <c r="J106" s="32"/>
      <c r="K106" s="34"/>
      <c r="L106" s="34"/>
      <c r="M106" s="34"/>
      <c r="N106" s="34"/>
      <c r="O106" s="34"/>
      <c r="P106" s="32"/>
      <c r="Q106" s="18" t="e">
        <f t="shared" si="16"/>
        <v>#DIV/0!</v>
      </c>
      <c r="R106" s="18"/>
      <c r="S106" s="32"/>
      <c r="T106" s="32"/>
      <c r="U106" s="18" t="e">
        <f t="shared" si="13"/>
        <v>#DIV/0!</v>
      </c>
      <c r="V106" s="18"/>
      <c r="W106" s="18" t="e">
        <f t="shared" si="14"/>
        <v>#DIV/0!</v>
      </c>
      <c r="X106" s="18">
        <f t="shared" si="15"/>
        <v>0</v>
      </c>
    </row>
    <row r="107" spans="1:24" ht="14.25" hidden="1" customHeight="1" x14ac:dyDescent="0.25">
      <c r="A107" s="36" t="s">
        <v>191</v>
      </c>
      <c r="B107" s="37" t="s">
        <v>190</v>
      </c>
      <c r="C107" s="38">
        <v>4644000</v>
      </c>
      <c r="D107" s="38">
        <v>4644000</v>
      </c>
      <c r="E107" s="36"/>
      <c r="F107" s="38">
        <v>4644000</v>
      </c>
      <c r="G107" s="36"/>
      <c r="H107" s="36"/>
      <c r="I107" s="36"/>
      <c r="J107" s="32"/>
      <c r="K107" s="34"/>
      <c r="L107" s="34"/>
      <c r="M107" s="34"/>
      <c r="N107" s="34"/>
      <c r="O107" s="34"/>
      <c r="P107" s="32"/>
      <c r="Q107" s="18" t="e">
        <f t="shared" si="16"/>
        <v>#DIV/0!</v>
      </c>
      <c r="R107" s="18"/>
      <c r="S107" s="32"/>
      <c r="T107" s="32"/>
      <c r="U107" s="18" t="e">
        <f t="shared" si="13"/>
        <v>#DIV/0!</v>
      </c>
      <c r="V107" s="18"/>
      <c r="W107" s="18" t="e">
        <f t="shared" si="14"/>
        <v>#DIV/0!</v>
      </c>
      <c r="X107" s="18">
        <f t="shared" si="15"/>
        <v>0</v>
      </c>
    </row>
    <row r="108" spans="1:24" ht="15" hidden="1" customHeight="1" x14ac:dyDescent="0.25">
      <c r="A108" s="36" t="s">
        <v>193</v>
      </c>
      <c r="B108" s="37" t="s">
        <v>192</v>
      </c>
      <c r="C108" s="36"/>
      <c r="D108" s="36"/>
      <c r="E108" s="36"/>
      <c r="F108" s="36"/>
      <c r="G108" s="36"/>
      <c r="H108" s="36"/>
      <c r="I108" s="36"/>
      <c r="J108" s="32"/>
      <c r="K108" s="34"/>
      <c r="L108" s="34"/>
      <c r="M108" s="34"/>
      <c r="N108" s="34"/>
      <c r="O108" s="34"/>
      <c r="P108" s="32"/>
      <c r="Q108" s="18" t="e">
        <f t="shared" si="16"/>
        <v>#DIV/0!</v>
      </c>
      <c r="R108" s="18"/>
      <c r="S108" s="32"/>
      <c r="T108" s="32"/>
      <c r="U108" s="18" t="e">
        <f t="shared" si="13"/>
        <v>#DIV/0!</v>
      </c>
      <c r="V108" s="18"/>
      <c r="W108" s="18" t="e">
        <f t="shared" si="14"/>
        <v>#DIV/0!</v>
      </c>
      <c r="X108" s="18">
        <f t="shared" si="15"/>
        <v>0</v>
      </c>
    </row>
    <row r="109" spans="1:24" ht="15" hidden="1" customHeight="1" x14ac:dyDescent="0.25">
      <c r="A109" s="36" t="s">
        <v>195</v>
      </c>
      <c r="B109" s="37" t="s">
        <v>194</v>
      </c>
      <c r="C109" s="36"/>
      <c r="D109" s="36"/>
      <c r="E109" s="36"/>
      <c r="F109" s="36"/>
      <c r="G109" s="36"/>
      <c r="H109" s="36"/>
      <c r="I109" s="36"/>
      <c r="J109" s="32"/>
      <c r="K109" s="34"/>
      <c r="L109" s="34"/>
      <c r="M109" s="34"/>
      <c r="N109" s="34"/>
      <c r="O109" s="34"/>
      <c r="P109" s="32"/>
      <c r="Q109" s="18" t="e">
        <f t="shared" si="16"/>
        <v>#DIV/0!</v>
      </c>
      <c r="R109" s="18"/>
      <c r="S109" s="32"/>
      <c r="T109" s="32"/>
      <c r="U109" s="18" t="e">
        <f t="shared" si="13"/>
        <v>#DIV/0!</v>
      </c>
      <c r="V109" s="18"/>
      <c r="W109" s="18" t="e">
        <f t="shared" si="14"/>
        <v>#DIV/0!</v>
      </c>
      <c r="X109" s="18">
        <f t="shared" si="15"/>
        <v>0</v>
      </c>
    </row>
    <row r="110" spans="1:24" ht="15" hidden="1" customHeight="1" x14ac:dyDescent="0.25">
      <c r="A110" s="36" t="s">
        <v>197</v>
      </c>
      <c r="B110" s="37" t="s">
        <v>196</v>
      </c>
      <c r="C110" s="38">
        <v>5012400</v>
      </c>
      <c r="D110" s="38">
        <v>5012400</v>
      </c>
      <c r="E110" s="36"/>
      <c r="F110" s="38">
        <v>5012400</v>
      </c>
      <c r="G110" s="36"/>
      <c r="H110" s="36"/>
      <c r="I110" s="36"/>
      <c r="J110" s="32"/>
      <c r="K110" s="34"/>
      <c r="L110" s="34"/>
      <c r="M110" s="34"/>
      <c r="N110" s="34"/>
      <c r="O110" s="34"/>
      <c r="P110" s="32"/>
      <c r="Q110" s="18" t="e">
        <f t="shared" si="16"/>
        <v>#DIV/0!</v>
      </c>
      <c r="R110" s="18"/>
      <c r="S110" s="32"/>
      <c r="T110" s="32"/>
      <c r="U110" s="18" t="e">
        <f t="shared" si="13"/>
        <v>#DIV/0!</v>
      </c>
      <c r="V110" s="18"/>
      <c r="W110" s="18" t="e">
        <f t="shared" si="14"/>
        <v>#DIV/0!</v>
      </c>
      <c r="X110" s="18">
        <f t="shared" si="15"/>
        <v>0</v>
      </c>
    </row>
    <row r="111" spans="1:24" ht="14.25" hidden="1" customHeight="1" x14ac:dyDescent="0.25">
      <c r="A111" s="36" t="s">
        <v>199</v>
      </c>
      <c r="B111" s="37" t="s">
        <v>198</v>
      </c>
      <c r="C111" s="38">
        <v>5012400</v>
      </c>
      <c r="D111" s="38">
        <v>5012400</v>
      </c>
      <c r="E111" s="36"/>
      <c r="F111" s="38">
        <v>5012400</v>
      </c>
      <c r="G111" s="36"/>
      <c r="H111" s="36"/>
      <c r="I111" s="36"/>
      <c r="J111" s="32"/>
      <c r="K111" s="34"/>
      <c r="L111" s="34"/>
      <c r="M111" s="34"/>
      <c r="N111" s="34"/>
      <c r="O111" s="34"/>
      <c r="P111" s="32"/>
      <c r="Q111" s="18" t="e">
        <f t="shared" si="16"/>
        <v>#DIV/0!</v>
      </c>
      <c r="R111" s="18"/>
      <c r="S111" s="32"/>
      <c r="T111" s="32"/>
      <c r="U111" s="18" t="e">
        <f t="shared" si="13"/>
        <v>#DIV/0!</v>
      </c>
      <c r="V111" s="18"/>
      <c r="W111" s="18" t="e">
        <f t="shared" si="14"/>
        <v>#DIV/0!</v>
      </c>
      <c r="X111" s="18">
        <f t="shared" si="15"/>
        <v>0</v>
      </c>
    </row>
    <row r="112" spans="1:24" hidden="1" x14ac:dyDescent="0.25">
      <c r="A112" s="36" t="s">
        <v>201</v>
      </c>
      <c r="B112" s="37" t="s">
        <v>200</v>
      </c>
      <c r="C112" s="38">
        <v>1971700</v>
      </c>
      <c r="D112" s="38">
        <v>1971700</v>
      </c>
      <c r="E112" s="36"/>
      <c r="F112" s="38">
        <v>1971700</v>
      </c>
      <c r="G112" s="36"/>
      <c r="H112" s="36"/>
      <c r="I112" s="36"/>
      <c r="J112" s="32"/>
      <c r="K112" s="34"/>
      <c r="L112" s="34"/>
      <c r="M112" s="34"/>
      <c r="N112" s="34"/>
      <c r="O112" s="34"/>
      <c r="P112" s="32"/>
      <c r="Q112" s="18" t="e">
        <f t="shared" si="16"/>
        <v>#DIV/0!</v>
      </c>
      <c r="R112" s="18"/>
      <c r="S112" s="32"/>
      <c r="T112" s="32"/>
      <c r="U112" s="18" t="e">
        <f t="shared" si="13"/>
        <v>#DIV/0!</v>
      </c>
      <c r="V112" s="18"/>
      <c r="W112" s="18" t="e">
        <f t="shared" si="14"/>
        <v>#DIV/0!</v>
      </c>
      <c r="X112" s="18">
        <f t="shared" si="15"/>
        <v>0</v>
      </c>
    </row>
    <row r="113" spans="1:24" ht="30" hidden="1" x14ac:dyDescent="0.25">
      <c r="A113" s="36" t="s">
        <v>203</v>
      </c>
      <c r="B113" s="37" t="s">
        <v>202</v>
      </c>
      <c r="C113" s="38">
        <v>1971700</v>
      </c>
      <c r="D113" s="38">
        <v>1971700</v>
      </c>
      <c r="E113" s="36"/>
      <c r="F113" s="38">
        <v>1971700</v>
      </c>
      <c r="G113" s="36"/>
      <c r="H113" s="36"/>
      <c r="I113" s="36"/>
      <c r="J113" s="32"/>
      <c r="K113" s="34"/>
      <c r="L113" s="34"/>
      <c r="M113" s="34"/>
      <c r="N113" s="34"/>
      <c r="O113" s="34"/>
      <c r="P113" s="32"/>
      <c r="Q113" s="18" t="e">
        <f t="shared" si="16"/>
        <v>#DIV/0!</v>
      </c>
      <c r="R113" s="18"/>
      <c r="S113" s="32"/>
      <c r="T113" s="32"/>
      <c r="U113" s="18" t="e">
        <f t="shared" si="13"/>
        <v>#DIV/0!</v>
      </c>
      <c r="V113" s="18"/>
      <c r="W113" s="18" t="e">
        <f t="shared" si="14"/>
        <v>#DIV/0!</v>
      </c>
      <c r="X113" s="18">
        <f t="shared" si="15"/>
        <v>0</v>
      </c>
    </row>
    <row r="114" spans="1:24" ht="27.75" customHeight="1" x14ac:dyDescent="0.25">
      <c r="A114" s="36" t="s">
        <v>205</v>
      </c>
      <c r="B114" s="37" t="s">
        <v>204</v>
      </c>
      <c r="C114" s="38">
        <v>193252400</v>
      </c>
      <c r="D114" s="38">
        <v>193252400</v>
      </c>
      <c r="E114" s="38">
        <v>942200</v>
      </c>
      <c r="F114" s="38">
        <v>193252400</v>
      </c>
      <c r="G114" s="38">
        <v>273200</v>
      </c>
      <c r="H114" s="38">
        <v>669000</v>
      </c>
      <c r="I114" s="38">
        <v>14475344.17</v>
      </c>
      <c r="J114" s="32">
        <v>257672</v>
      </c>
      <c r="K114" s="33"/>
      <c r="L114" s="34"/>
      <c r="M114" s="33"/>
      <c r="N114" s="34"/>
      <c r="O114" s="34"/>
      <c r="P114" s="32">
        <v>58699.8</v>
      </c>
      <c r="Q114" s="18">
        <f t="shared" si="16"/>
        <v>22.780822130460432</v>
      </c>
      <c r="R114" s="18">
        <f>SUM(P114/32304.7*100)</f>
        <v>181.70668664312004</v>
      </c>
      <c r="S114" s="32">
        <v>273970</v>
      </c>
      <c r="T114" s="32">
        <v>61378.3</v>
      </c>
      <c r="U114" s="18">
        <f t="shared" si="13"/>
        <v>22.403292331277147</v>
      </c>
      <c r="V114" s="18">
        <f>SUM(T114/33211.8*100)</f>
        <v>184.80871256601569</v>
      </c>
      <c r="W114" s="18">
        <f t="shared" si="14"/>
        <v>95.636079852325665</v>
      </c>
      <c r="X114" s="18">
        <f t="shared" si="15"/>
        <v>-2678.5</v>
      </c>
    </row>
    <row r="115" spans="1:24" ht="15" hidden="1" customHeight="1" x14ac:dyDescent="0.25">
      <c r="A115" s="36" t="s">
        <v>207</v>
      </c>
      <c r="B115" s="37" t="s">
        <v>206</v>
      </c>
      <c r="C115" s="38">
        <v>177579300</v>
      </c>
      <c r="D115" s="38">
        <v>177579300</v>
      </c>
      <c r="E115" s="36"/>
      <c r="F115" s="38">
        <v>177579300</v>
      </c>
      <c r="G115" s="36"/>
      <c r="H115" s="36"/>
      <c r="I115" s="38">
        <v>14023957.92</v>
      </c>
      <c r="J115" s="32"/>
      <c r="K115" s="33"/>
      <c r="L115" s="34"/>
      <c r="M115" s="33"/>
      <c r="N115" s="34"/>
      <c r="O115" s="34"/>
      <c r="P115" s="32"/>
      <c r="Q115" s="18" t="e">
        <f t="shared" si="16"/>
        <v>#DIV/0!</v>
      </c>
      <c r="R115" s="18"/>
      <c r="S115" s="32"/>
      <c r="T115" s="32"/>
      <c r="U115" s="18" t="e">
        <f t="shared" si="13"/>
        <v>#DIV/0!</v>
      </c>
      <c r="V115" s="18"/>
      <c r="W115" s="18" t="e">
        <f t="shared" si="14"/>
        <v>#DIV/0!</v>
      </c>
      <c r="X115" s="18">
        <f t="shared" si="15"/>
        <v>0</v>
      </c>
    </row>
    <row r="116" spans="1:24" ht="15" hidden="1" customHeight="1" x14ac:dyDescent="0.25">
      <c r="A116" s="36" t="s">
        <v>209</v>
      </c>
      <c r="B116" s="37" t="s">
        <v>208</v>
      </c>
      <c r="C116" s="38">
        <v>177579300</v>
      </c>
      <c r="D116" s="38">
        <v>177579300</v>
      </c>
      <c r="E116" s="36"/>
      <c r="F116" s="38">
        <v>177579300</v>
      </c>
      <c r="G116" s="36"/>
      <c r="H116" s="36"/>
      <c r="I116" s="38">
        <v>14023957.92</v>
      </c>
      <c r="J116" s="32"/>
      <c r="K116" s="33"/>
      <c r="L116" s="34"/>
      <c r="M116" s="33"/>
      <c r="N116" s="34"/>
      <c r="O116" s="34"/>
      <c r="P116" s="32"/>
      <c r="Q116" s="18" t="e">
        <f t="shared" si="16"/>
        <v>#DIV/0!</v>
      </c>
      <c r="R116" s="18"/>
      <c r="S116" s="32"/>
      <c r="T116" s="32"/>
      <c r="U116" s="18" t="e">
        <f t="shared" si="13"/>
        <v>#DIV/0!</v>
      </c>
      <c r="V116" s="18"/>
      <c r="W116" s="18" t="e">
        <f t="shared" si="14"/>
        <v>#DIV/0!</v>
      </c>
      <c r="X116" s="18">
        <f t="shared" si="15"/>
        <v>0</v>
      </c>
    </row>
    <row r="117" spans="1:24" ht="14.25" hidden="1" customHeight="1" x14ac:dyDescent="0.25">
      <c r="A117" s="36" t="s">
        <v>211</v>
      </c>
      <c r="B117" s="37" t="s">
        <v>210</v>
      </c>
      <c r="C117" s="38">
        <v>2647900</v>
      </c>
      <c r="D117" s="38">
        <v>2647900</v>
      </c>
      <c r="E117" s="36"/>
      <c r="F117" s="38">
        <v>2647900</v>
      </c>
      <c r="G117" s="36"/>
      <c r="H117" s="36"/>
      <c r="I117" s="38">
        <v>215786.25</v>
      </c>
      <c r="J117" s="32"/>
      <c r="K117" s="33"/>
      <c r="L117" s="34"/>
      <c r="M117" s="33"/>
      <c r="N117" s="34"/>
      <c r="O117" s="34"/>
      <c r="P117" s="32"/>
      <c r="Q117" s="18" t="e">
        <f t="shared" si="16"/>
        <v>#DIV/0!</v>
      </c>
      <c r="R117" s="18"/>
      <c r="S117" s="32"/>
      <c r="T117" s="32"/>
      <c r="U117" s="18" t="e">
        <f t="shared" si="13"/>
        <v>#DIV/0!</v>
      </c>
      <c r="V117" s="18"/>
      <c r="W117" s="18" t="e">
        <f t="shared" si="14"/>
        <v>#DIV/0!</v>
      </c>
      <c r="X117" s="18">
        <f t="shared" si="15"/>
        <v>0</v>
      </c>
    </row>
    <row r="118" spans="1:24" ht="15" hidden="1" customHeight="1" x14ac:dyDescent="0.25">
      <c r="A118" s="36" t="s">
        <v>213</v>
      </c>
      <c r="B118" s="37" t="s">
        <v>212</v>
      </c>
      <c r="C118" s="38">
        <v>2647900</v>
      </c>
      <c r="D118" s="38">
        <v>2647900</v>
      </c>
      <c r="E118" s="36"/>
      <c r="F118" s="38">
        <v>2647900</v>
      </c>
      <c r="G118" s="36"/>
      <c r="H118" s="36"/>
      <c r="I118" s="38">
        <v>215786.25</v>
      </c>
      <c r="J118" s="32"/>
      <c r="K118" s="33"/>
      <c r="L118" s="34"/>
      <c r="M118" s="33"/>
      <c r="N118" s="34"/>
      <c r="O118" s="34"/>
      <c r="P118" s="32"/>
      <c r="Q118" s="18" t="e">
        <f t="shared" si="16"/>
        <v>#DIV/0!</v>
      </c>
      <c r="R118" s="18"/>
      <c r="S118" s="32"/>
      <c r="T118" s="32"/>
      <c r="U118" s="18" t="e">
        <f t="shared" si="13"/>
        <v>#DIV/0!</v>
      </c>
      <c r="V118" s="18"/>
      <c r="W118" s="18" t="e">
        <f t="shared" si="14"/>
        <v>#DIV/0!</v>
      </c>
      <c r="X118" s="18">
        <f t="shared" si="15"/>
        <v>0</v>
      </c>
    </row>
    <row r="119" spans="1:24" ht="14.25" hidden="1" customHeight="1" x14ac:dyDescent="0.25">
      <c r="A119" s="36" t="s">
        <v>215</v>
      </c>
      <c r="B119" s="37" t="s">
        <v>214</v>
      </c>
      <c r="C119" s="38">
        <v>2625300</v>
      </c>
      <c r="D119" s="38">
        <v>2625300</v>
      </c>
      <c r="E119" s="36"/>
      <c r="F119" s="38">
        <v>2625300</v>
      </c>
      <c r="G119" s="36"/>
      <c r="H119" s="36"/>
      <c r="I119" s="36"/>
      <c r="J119" s="32"/>
      <c r="K119" s="34"/>
      <c r="L119" s="34"/>
      <c r="M119" s="34"/>
      <c r="N119" s="34"/>
      <c r="O119" s="34"/>
      <c r="P119" s="32"/>
      <c r="Q119" s="18" t="e">
        <f t="shared" si="16"/>
        <v>#DIV/0!</v>
      </c>
      <c r="R119" s="18"/>
      <c r="S119" s="32"/>
      <c r="T119" s="32"/>
      <c r="U119" s="18" t="e">
        <f t="shared" si="13"/>
        <v>#DIV/0!</v>
      </c>
      <c r="V119" s="18"/>
      <c r="W119" s="18" t="e">
        <f t="shared" si="14"/>
        <v>#DIV/0!</v>
      </c>
      <c r="X119" s="18">
        <f t="shared" si="15"/>
        <v>0</v>
      </c>
    </row>
    <row r="120" spans="1:24" ht="14.25" hidden="1" customHeight="1" x14ac:dyDescent="0.25">
      <c r="A120" s="36" t="s">
        <v>217</v>
      </c>
      <c r="B120" s="37" t="s">
        <v>216</v>
      </c>
      <c r="C120" s="38">
        <v>2625300</v>
      </c>
      <c r="D120" s="38">
        <v>2625300</v>
      </c>
      <c r="E120" s="36"/>
      <c r="F120" s="38">
        <v>2625300</v>
      </c>
      <c r="G120" s="36"/>
      <c r="H120" s="36"/>
      <c r="I120" s="36"/>
      <c r="J120" s="32"/>
      <c r="K120" s="34"/>
      <c r="L120" s="34"/>
      <c r="M120" s="34"/>
      <c r="N120" s="34"/>
      <c r="O120" s="34"/>
      <c r="P120" s="32"/>
      <c r="Q120" s="18" t="e">
        <f t="shared" si="16"/>
        <v>#DIV/0!</v>
      </c>
      <c r="R120" s="18"/>
      <c r="S120" s="32"/>
      <c r="T120" s="32"/>
      <c r="U120" s="18" t="e">
        <f t="shared" si="13"/>
        <v>#DIV/0!</v>
      </c>
      <c r="V120" s="18"/>
      <c r="W120" s="18" t="e">
        <f t="shared" si="14"/>
        <v>#DIV/0!</v>
      </c>
      <c r="X120" s="18">
        <f t="shared" si="15"/>
        <v>0</v>
      </c>
    </row>
    <row r="121" spans="1:24" ht="13.5" hidden="1" customHeight="1" x14ac:dyDescent="0.25">
      <c r="A121" s="36" t="s">
        <v>219</v>
      </c>
      <c r="B121" s="37" t="s">
        <v>218</v>
      </c>
      <c r="C121" s="38">
        <v>942200</v>
      </c>
      <c r="D121" s="38">
        <v>942200</v>
      </c>
      <c r="E121" s="38">
        <v>942200</v>
      </c>
      <c r="F121" s="38">
        <v>942200</v>
      </c>
      <c r="G121" s="38">
        <v>273200</v>
      </c>
      <c r="H121" s="38">
        <v>669000</v>
      </c>
      <c r="I121" s="38">
        <v>235600</v>
      </c>
      <c r="J121" s="32"/>
      <c r="K121" s="33"/>
      <c r="L121" s="34"/>
      <c r="M121" s="33"/>
      <c r="N121" s="34"/>
      <c r="O121" s="34"/>
      <c r="P121" s="32"/>
      <c r="Q121" s="18" t="e">
        <f t="shared" si="16"/>
        <v>#DIV/0!</v>
      </c>
      <c r="R121" s="18"/>
      <c r="S121" s="32"/>
      <c r="T121" s="32"/>
      <c r="U121" s="18" t="e">
        <f t="shared" si="13"/>
        <v>#DIV/0!</v>
      </c>
      <c r="V121" s="18"/>
      <c r="W121" s="18" t="e">
        <f t="shared" si="14"/>
        <v>#DIV/0!</v>
      </c>
      <c r="X121" s="18">
        <f t="shared" si="15"/>
        <v>0</v>
      </c>
    </row>
    <row r="122" spans="1:24" ht="15" hidden="1" customHeight="1" x14ac:dyDescent="0.25">
      <c r="A122" s="36" t="s">
        <v>221</v>
      </c>
      <c r="B122" s="37" t="s">
        <v>220</v>
      </c>
      <c r="C122" s="38">
        <v>942200</v>
      </c>
      <c r="D122" s="38">
        <v>942200</v>
      </c>
      <c r="E122" s="36"/>
      <c r="F122" s="38">
        <v>942200</v>
      </c>
      <c r="G122" s="36"/>
      <c r="H122" s="36"/>
      <c r="I122" s="38">
        <v>235600</v>
      </c>
      <c r="J122" s="32"/>
      <c r="K122" s="33"/>
      <c r="L122" s="34"/>
      <c r="M122" s="33"/>
      <c r="N122" s="34"/>
      <c r="O122" s="34"/>
      <c r="P122" s="32"/>
      <c r="Q122" s="18" t="e">
        <f t="shared" si="16"/>
        <v>#DIV/0!</v>
      </c>
      <c r="R122" s="18"/>
      <c r="S122" s="32"/>
      <c r="T122" s="32"/>
      <c r="U122" s="18" t="e">
        <f t="shared" si="13"/>
        <v>#DIV/0!</v>
      </c>
      <c r="V122" s="18"/>
      <c r="W122" s="18" t="e">
        <f t="shared" si="14"/>
        <v>#DIV/0!</v>
      </c>
      <c r="X122" s="18">
        <f t="shared" si="15"/>
        <v>0</v>
      </c>
    </row>
    <row r="123" spans="1:24" ht="15" hidden="1" customHeight="1" x14ac:dyDescent="0.25">
      <c r="A123" s="36" t="s">
        <v>223</v>
      </c>
      <c r="B123" s="37" t="s">
        <v>222</v>
      </c>
      <c r="C123" s="38">
        <v>0</v>
      </c>
      <c r="D123" s="38">
        <v>0</v>
      </c>
      <c r="E123" s="38">
        <v>669000</v>
      </c>
      <c r="F123" s="36"/>
      <c r="G123" s="36"/>
      <c r="H123" s="38">
        <v>669000</v>
      </c>
      <c r="I123" s="36"/>
      <c r="J123" s="32"/>
      <c r="K123" s="34"/>
      <c r="L123" s="34"/>
      <c r="M123" s="34"/>
      <c r="N123" s="34"/>
      <c r="O123" s="34"/>
      <c r="P123" s="32"/>
      <c r="Q123" s="18" t="e">
        <f t="shared" si="16"/>
        <v>#DIV/0!</v>
      </c>
      <c r="R123" s="18"/>
      <c r="S123" s="32"/>
      <c r="T123" s="32"/>
      <c r="U123" s="18" t="e">
        <f t="shared" si="13"/>
        <v>#DIV/0!</v>
      </c>
      <c r="V123" s="18"/>
      <c r="W123" s="18" t="e">
        <f t="shared" si="14"/>
        <v>#DIV/0!</v>
      </c>
      <c r="X123" s="18">
        <f t="shared" si="15"/>
        <v>0</v>
      </c>
    </row>
    <row r="124" spans="1:24" ht="14.25" hidden="1" customHeight="1" x14ac:dyDescent="0.25">
      <c r="A124" s="36" t="s">
        <v>225</v>
      </c>
      <c r="B124" s="37" t="s">
        <v>224</v>
      </c>
      <c r="C124" s="38">
        <v>0</v>
      </c>
      <c r="D124" s="38">
        <v>0</v>
      </c>
      <c r="E124" s="38">
        <v>273200</v>
      </c>
      <c r="F124" s="36"/>
      <c r="G124" s="38">
        <v>273200</v>
      </c>
      <c r="H124" s="36"/>
      <c r="I124" s="36"/>
      <c r="J124" s="32"/>
      <c r="K124" s="34"/>
      <c r="L124" s="34"/>
      <c r="M124" s="34"/>
      <c r="N124" s="34"/>
      <c r="O124" s="34"/>
      <c r="P124" s="32"/>
      <c r="Q124" s="18" t="e">
        <f t="shared" si="16"/>
        <v>#DIV/0!</v>
      </c>
      <c r="R124" s="18"/>
      <c r="S124" s="32"/>
      <c r="T124" s="32"/>
      <c r="U124" s="18" t="e">
        <f t="shared" ref="U124:U149" si="40">SUM(T124/S124*100)</f>
        <v>#DIV/0!</v>
      </c>
      <c r="V124" s="18"/>
      <c r="W124" s="18" t="e">
        <f t="shared" ref="W124:W144" si="41">SUM(P124/T124*100)</f>
        <v>#DIV/0!</v>
      </c>
      <c r="X124" s="18">
        <f t="shared" ref="X124:X144" si="42">SUM(P124-T124)</f>
        <v>0</v>
      </c>
    </row>
    <row r="125" spans="1:24" ht="12.75" hidden="1" customHeight="1" x14ac:dyDescent="0.25">
      <c r="A125" s="36" t="s">
        <v>227</v>
      </c>
      <c r="B125" s="37" t="s">
        <v>226</v>
      </c>
      <c r="C125" s="38">
        <v>23100</v>
      </c>
      <c r="D125" s="38">
        <v>23100</v>
      </c>
      <c r="E125" s="36"/>
      <c r="F125" s="38">
        <v>23100</v>
      </c>
      <c r="G125" s="36"/>
      <c r="H125" s="36"/>
      <c r="I125" s="36"/>
      <c r="J125" s="32"/>
      <c r="K125" s="34"/>
      <c r="L125" s="34"/>
      <c r="M125" s="34"/>
      <c r="N125" s="34"/>
      <c r="O125" s="34"/>
      <c r="P125" s="32"/>
      <c r="Q125" s="18" t="e">
        <f t="shared" ref="Q125:Q149" si="43">SUM(P125/J125*100)</f>
        <v>#DIV/0!</v>
      </c>
      <c r="R125" s="18"/>
      <c r="S125" s="32"/>
      <c r="T125" s="32"/>
      <c r="U125" s="18" t="e">
        <f t="shared" si="40"/>
        <v>#DIV/0!</v>
      </c>
      <c r="V125" s="18"/>
      <c r="W125" s="18" t="e">
        <f t="shared" si="41"/>
        <v>#DIV/0!</v>
      </c>
      <c r="X125" s="18">
        <f t="shared" si="42"/>
        <v>0</v>
      </c>
    </row>
    <row r="126" spans="1:24" ht="15" hidden="1" customHeight="1" x14ac:dyDescent="0.25">
      <c r="A126" s="36" t="s">
        <v>229</v>
      </c>
      <c r="B126" s="37" t="s">
        <v>228</v>
      </c>
      <c r="C126" s="38">
        <v>23100</v>
      </c>
      <c r="D126" s="38">
        <v>23100</v>
      </c>
      <c r="E126" s="36"/>
      <c r="F126" s="38">
        <v>23100</v>
      </c>
      <c r="G126" s="36"/>
      <c r="H126" s="36"/>
      <c r="I126" s="36"/>
      <c r="J126" s="32"/>
      <c r="K126" s="34"/>
      <c r="L126" s="34"/>
      <c r="M126" s="34"/>
      <c r="N126" s="34"/>
      <c r="O126" s="34"/>
      <c r="P126" s="32"/>
      <c r="Q126" s="18" t="e">
        <f t="shared" si="43"/>
        <v>#DIV/0!</v>
      </c>
      <c r="R126" s="18"/>
      <c r="S126" s="32"/>
      <c r="T126" s="32"/>
      <c r="U126" s="18" t="e">
        <f t="shared" si="40"/>
        <v>#DIV/0!</v>
      </c>
      <c r="V126" s="18"/>
      <c r="W126" s="18" t="e">
        <f t="shared" si="41"/>
        <v>#DIV/0!</v>
      </c>
      <c r="X126" s="18">
        <f t="shared" si="42"/>
        <v>0</v>
      </c>
    </row>
    <row r="127" spans="1:24" ht="14.25" hidden="1" customHeight="1" x14ac:dyDescent="0.25">
      <c r="A127" s="36" t="s">
        <v>231</v>
      </c>
      <c r="B127" s="37" t="s">
        <v>230</v>
      </c>
      <c r="C127" s="38">
        <v>7475400</v>
      </c>
      <c r="D127" s="38">
        <v>7475400</v>
      </c>
      <c r="E127" s="36"/>
      <c r="F127" s="38">
        <v>7475400</v>
      </c>
      <c r="G127" s="36"/>
      <c r="H127" s="36"/>
      <c r="I127" s="36"/>
      <c r="J127" s="32"/>
      <c r="K127" s="34"/>
      <c r="L127" s="34"/>
      <c r="M127" s="34"/>
      <c r="N127" s="34"/>
      <c r="O127" s="34"/>
      <c r="P127" s="32"/>
      <c r="Q127" s="18" t="e">
        <f t="shared" si="43"/>
        <v>#DIV/0!</v>
      </c>
      <c r="R127" s="18"/>
      <c r="S127" s="32"/>
      <c r="T127" s="32"/>
      <c r="U127" s="18" t="e">
        <f t="shared" si="40"/>
        <v>#DIV/0!</v>
      </c>
      <c r="V127" s="18"/>
      <c r="W127" s="18" t="e">
        <f t="shared" si="41"/>
        <v>#DIV/0!</v>
      </c>
      <c r="X127" s="18">
        <f t="shared" si="42"/>
        <v>0</v>
      </c>
    </row>
    <row r="128" spans="1:24" ht="15" hidden="1" customHeight="1" x14ac:dyDescent="0.25">
      <c r="A128" s="36" t="s">
        <v>233</v>
      </c>
      <c r="B128" s="37" t="s">
        <v>232</v>
      </c>
      <c r="C128" s="38">
        <v>7475400</v>
      </c>
      <c r="D128" s="38">
        <v>7475400</v>
      </c>
      <c r="E128" s="36"/>
      <c r="F128" s="38">
        <v>7475400</v>
      </c>
      <c r="G128" s="36"/>
      <c r="H128" s="36"/>
      <c r="I128" s="36"/>
      <c r="J128" s="32"/>
      <c r="K128" s="34"/>
      <c r="L128" s="34"/>
      <c r="M128" s="34"/>
      <c r="N128" s="34"/>
      <c r="O128" s="34"/>
      <c r="P128" s="32"/>
      <c r="Q128" s="18" t="e">
        <f t="shared" si="43"/>
        <v>#DIV/0!</v>
      </c>
      <c r="R128" s="18"/>
      <c r="S128" s="32"/>
      <c r="T128" s="32"/>
      <c r="U128" s="18" t="e">
        <f t="shared" si="40"/>
        <v>#DIV/0!</v>
      </c>
      <c r="V128" s="18"/>
      <c r="W128" s="18" t="e">
        <f t="shared" si="41"/>
        <v>#DIV/0!</v>
      </c>
      <c r="X128" s="18">
        <f t="shared" si="42"/>
        <v>0</v>
      </c>
    </row>
    <row r="129" spans="1:24" ht="12.75" hidden="1" customHeight="1" x14ac:dyDescent="0.25">
      <c r="A129" s="36" t="s">
        <v>235</v>
      </c>
      <c r="B129" s="37" t="s">
        <v>234</v>
      </c>
      <c r="C129" s="38">
        <v>1128500</v>
      </c>
      <c r="D129" s="38">
        <v>1128500</v>
      </c>
      <c r="E129" s="36"/>
      <c r="F129" s="38">
        <v>1128500</v>
      </c>
      <c r="G129" s="36"/>
      <c r="H129" s="36"/>
      <c r="I129" s="36"/>
      <c r="J129" s="32"/>
      <c r="K129" s="34"/>
      <c r="L129" s="34"/>
      <c r="M129" s="34"/>
      <c r="N129" s="34"/>
      <c r="O129" s="34"/>
      <c r="P129" s="32"/>
      <c r="Q129" s="18" t="e">
        <f t="shared" si="43"/>
        <v>#DIV/0!</v>
      </c>
      <c r="R129" s="18"/>
      <c r="S129" s="32"/>
      <c r="T129" s="32"/>
      <c r="U129" s="18" t="e">
        <f t="shared" si="40"/>
        <v>#DIV/0!</v>
      </c>
      <c r="V129" s="18"/>
      <c r="W129" s="18" t="e">
        <f t="shared" si="41"/>
        <v>#DIV/0!</v>
      </c>
      <c r="X129" s="18">
        <f t="shared" si="42"/>
        <v>0</v>
      </c>
    </row>
    <row r="130" spans="1:24" ht="15" hidden="1" customHeight="1" x14ac:dyDescent="0.25">
      <c r="A130" s="36" t="s">
        <v>237</v>
      </c>
      <c r="B130" s="37" t="s">
        <v>236</v>
      </c>
      <c r="C130" s="38">
        <v>1128500</v>
      </c>
      <c r="D130" s="38">
        <v>1128500</v>
      </c>
      <c r="E130" s="36"/>
      <c r="F130" s="38">
        <v>1128500</v>
      </c>
      <c r="G130" s="36"/>
      <c r="H130" s="36"/>
      <c r="I130" s="36"/>
      <c r="J130" s="32"/>
      <c r="K130" s="34"/>
      <c r="L130" s="34"/>
      <c r="M130" s="34"/>
      <c r="N130" s="34"/>
      <c r="O130" s="34"/>
      <c r="P130" s="32"/>
      <c r="Q130" s="18" t="e">
        <f t="shared" si="43"/>
        <v>#DIV/0!</v>
      </c>
      <c r="R130" s="18"/>
      <c r="S130" s="32"/>
      <c r="T130" s="32"/>
      <c r="U130" s="18" t="e">
        <f t="shared" si="40"/>
        <v>#DIV/0!</v>
      </c>
      <c r="V130" s="18"/>
      <c r="W130" s="18" t="e">
        <f t="shared" si="41"/>
        <v>#DIV/0!</v>
      </c>
      <c r="X130" s="18">
        <f t="shared" si="42"/>
        <v>0</v>
      </c>
    </row>
    <row r="131" spans="1:24" ht="14.25" hidden="1" customHeight="1" x14ac:dyDescent="0.25">
      <c r="A131" s="36" t="s">
        <v>239</v>
      </c>
      <c r="B131" s="37" t="s">
        <v>238</v>
      </c>
      <c r="C131" s="38">
        <v>330400</v>
      </c>
      <c r="D131" s="38">
        <v>330400</v>
      </c>
      <c r="E131" s="36"/>
      <c r="F131" s="38">
        <v>330400</v>
      </c>
      <c r="G131" s="36"/>
      <c r="H131" s="36"/>
      <c r="I131" s="36"/>
      <c r="J131" s="32"/>
      <c r="K131" s="34"/>
      <c r="L131" s="34"/>
      <c r="M131" s="34"/>
      <c r="N131" s="34"/>
      <c r="O131" s="34"/>
      <c r="P131" s="32"/>
      <c r="Q131" s="18" t="e">
        <f t="shared" si="43"/>
        <v>#DIV/0!</v>
      </c>
      <c r="R131" s="18"/>
      <c r="S131" s="32"/>
      <c r="T131" s="32"/>
      <c r="U131" s="18" t="e">
        <f t="shared" si="40"/>
        <v>#DIV/0!</v>
      </c>
      <c r="V131" s="18"/>
      <c r="W131" s="18" t="e">
        <f t="shared" si="41"/>
        <v>#DIV/0!</v>
      </c>
      <c r="X131" s="18">
        <f t="shared" si="42"/>
        <v>0</v>
      </c>
    </row>
    <row r="132" spans="1:24" ht="15" hidden="1" customHeight="1" x14ac:dyDescent="0.25">
      <c r="A132" s="36" t="s">
        <v>241</v>
      </c>
      <c r="B132" s="37" t="s">
        <v>240</v>
      </c>
      <c r="C132" s="38">
        <v>330400</v>
      </c>
      <c r="D132" s="38">
        <v>330400</v>
      </c>
      <c r="E132" s="36"/>
      <c r="F132" s="38">
        <v>330400</v>
      </c>
      <c r="G132" s="36"/>
      <c r="H132" s="36"/>
      <c r="I132" s="36"/>
      <c r="J132" s="32"/>
      <c r="K132" s="34"/>
      <c r="L132" s="34"/>
      <c r="M132" s="34"/>
      <c r="N132" s="34"/>
      <c r="O132" s="34"/>
      <c r="P132" s="32"/>
      <c r="Q132" s="18" t="e">
        <f t="shared" si="43"/>
        <v>#DIV/0!</v>
      </c>
      <c r="R132" s="18"/>
      <c r="S132" s="32"/>
      <c r="T132" s="32"/>
      <c r="U132" s="18" t="e">
        <f t="shared" si="40"/>
        <v>#DIV/0!</v>
      </c>
      <c r="V132" s="18"/>
      <c r="W132" s="18" t="e">
        <f t="shared" si="41"/>
        <v>#DIV/0!</v>
      </c>
      <c r="X132" s="18">
        <f t="shared" si="42"/>
        <v>0</v>
      </c>
    </row>
    <row r="133" spans="1:24" ht="15" hidden="1" customHeight="1" x14ac:dyDescent="0.25">
      <c r="A133" s="36" t="s">
        <v>243</v>
      </c>
      <c r="B133" s="37" t="s">
        <v>242</v>
      </c>
      <c r="C133" s="38">
        <v>500300</v>
      </c>
      <c r="D133" s="38">
        <v>500300</v>
      </c>
      <c r="E133" s="36"/>
      <c r="F133" s="38">
        <v>500300</v>
      </c>
      <c r="G133" s="36"/>
      <c r="H133" s="36"/>
      <c r="I133" s="36"/>
      <c r="J133" s="32"/>
      <c r="K133" s="34"/>
      <c r="L133" s="34"/>
      <c r="M133" s="34"/>
      <c r="N133" s="34"/>
      <c r="O133" s="34"/>
      <c r="P133" s="32"/>
      <c r="Q133" s="18" t="e">
        <f t="shared" si="43"/>
        <v>#DIV/0!</v>
      </c>
      <c r="R133" s="18"/>
      <c r="S133" s="32"/>
      <c r="T133" s="32"/>
      <c r="U133" s="18" t="e">
        <f t="shared" si="40"/>
        <v>#DIV/0!</v>
      </c>
      <c r="V133" s="18"/>
      <c r="W133" s="18" t="e">
        <f t="shared" si="41"/>
        <v>#DIV/0!</v>
      </c>
      <c r="X133" s="18">
        <f t="shared" si="42"/>
        <v>0</v>
      </c>
    </row>
    <row r="134" spans="1:24" ht="3" hidden="1" customHeight="1" x14ac:dyDescent="0.25">
      <c r="A134" s="36" t="s">
        <v>245</v>
      </c>
      <c r="B134" s="37" t="s">
        <v>244</v>
      </c>
      <c r="C134" s="38">
        <v>500300</v>
      </c>
      <c r="D134" s="38">
        <v>500300</v>
      </c>
      <c r="E134" s="36"/>
      <c r="F134" s="38">
        <v>500300</v>
      </c>
      <c r="G134" s="36"/>
      <c r="H134" s="36"/>
      <c r="I134" s="36"/>
      <c r="J134" s="32"/>
      <c r="K134" s="34"/>
      <c r="L134" s="34"/>
      <c r="M134" s="34"/>
      <c r="N134" s="34"/>
      <c r="O134" s="34"/>
      <c r="P134" s="32"/>
      <c r="Q134" s="18" t="e">
        <f t="shared" si="43"/>
        <v>#DIV/0!</v>
      </c>
      <c r="R134" s="18"/>
      <c r="S134" s="32"/>
      <c r="T134" s="32"/>
      <c r="U134" s="18" t="e">
        <f t="shared" si="40"/>
        <v>#DIV/0!</v>
      </c>
      <c r="V134" s="18"/>
      <c r="W134" s="18" t="e">
        <f t="shared" si="41"/>
        <v>#DIV/0!</v>
      </c>
      <c r="X134" s="18">
        <f t="shared" si="42"/>
        <v>0</v>
      </c>
    </row>
    <row r="135" spans="1:24" ht="13.5" customHeight="1" x14ac:dyDescent="0.25">
      <c r="A135" s="36" t="s">
        <v>247</v>
      </c>
      <c r="B135" s="37" t="s">
        <v>246</v>
      </c>
      <c r="C135" s="38">
        <v>0</v>
      </c>
      <c r="D135" s="38">
        <v>0</v>
      </c>
      <c r="E135" s="38">
        <v>19415100</v>
      </c>
      <c r="F135" s="38">
        <v>2067200</v>
      </c>
      <c r="G135" s="38">
        <v>5783400</v>
      </c>
      <c r="H135" s="38">
        <v>11564500</v>
      </c>
      <c r="I135" s="38">
        <v>0</v>
      </c>
      <c r="J135" s="32">
        <v>4702.1000000000004</v>
      </c>
      <c r="K135" s="33"/>
      <c r="L135" s="33"/>
      <c r="M135" s="34"/>
      <c r="N135" s="33"/>
      <c r="O135" s="33"/>
      <c r="P135" s="32">
        <v>1836.4</v>
      </c>
      <c r="Q135" s="18">
        <f t="shared" si="43"/>
        <v>39.054890368133385</v>
      </c>
      <c r="R135" s="18">
        <v>0</v>
      </c>
      <c r="S135" s="32">
        <v>5664.8</v>
      </c>
      <c r="T135" s="32">
        <v>1208</v>
      </c>
      <c r="U135" s="18">
        <f t="shared" si="40"/>
        <v>21.324671656545686</v>
      </c>
      <c r="V135" s="18">
        <v>0</v>
      </c>
      <c r="W135" s="18">
        <f t="shared" si="41"/>
        <v>152.01986754966887</v>
      </c>
      <c r="X135" s="18">
        <f t="shared" si="42"/>
        <v>628.40000000000009</v>
      </c>
    </row>
    <row r="136" spans="1:24" ht="13.5" hidden="1" customHeight="1" x14ac:dyDescent="0.25">
      <c r="A136" s="36" t="s">
        <v>249</v>
      </c>
      <c r="B136" s="37" t="s">
        <v>248</v>
      </c>
      <c r="C136" s="38">
        <v>0</v>
      </c>
      <c r="D136" s="38">
        <v>0</v>
      </c>
      <c r="E136" s="38">
        <v>2067200</v>
      </c>
      <c r="F136" s="38">
        <v>2067200</v>
      </c>
      <c r="G136" s="36"/>
      <c r="H136" s="36"/>
      <c r="I136" s="36"/>
      <c r="J136" s="32"/>
      <c r="K136" s="34"/>
      <c r="L136" s="34"/>
      <c r="M136" s="34"/>
      <c r="N136" s="34"/>
      <c r="O136" s="34"/>
      <c r="P136" s="32"/>
      <c r="Q136" s="18" t="e">
        <f t="shared" si="43"/>
        <v>#DIV/0!</v>
      </c>
      <c r="R136" s="18"/>
      <c r="S136" s="32"/>
      <c r="T136" s="32"/>
      <c r="U136" s="18" t="e">
        <f t="shared" si="40"/>
        <v>#DIV/0!</v>
      </c>
      <c r="V136" s="18"/>
      <c r="W136" s="18" t="e">
        <f t="shared" si="41"/>
        <v>#DIV/0!</v>
      </c>
      <c r="X136" s="18">
        <f t="shared" si="42"/>
        <v>0</v>
      </c>
    </row>
    <row r="137" spans="1:24" ht="15" hidden="1" customHeight="1" x14ac:dyDescent="0.25">
      <c r="A137" s="36" t="s">
        <v>251</v>
      </c>
      <c r="B137" s="37" t="s">
        <v>250</v>
      </c>
      <c r="C137" s="38">
        <v>0</v>
      </c>
      <c r="D137" s="38">
        <v>0</v>
      </c>
      <c r="E137" s="38">
        <v>2067200</v>
      </c>
      <c r="F137" s="38">
        <v>2067200</v>
      </c>
      <c r="G137" s="36"/>
      <c r="H137" s="36"/>
      <c r="I137" s="36"/>
      <c r="J137" s="32"/>
      <c r="K137" s="34"/>
      <c r="L137" s="34"/>
      <c r="M137" s="34"/>
      <c r="N137" s="34"/>
      <c r="O137" s="34"/>
      <c r="P137" s="32"/>
      <c r="Q137" s="18" t="e">
        <f t="shared" si="43"/>
        <v>#DIV/0!</v>
      </c>
      <c r="R137" s="18"/>
      <c r="S137" s="32"/>
      <c r="T137" s="32"/>
      <c r="U137" s="18" t="e">
        <f t="shared" si="40"/>
        <v>#DIV/0!</v>
      </c>
      <c r="V137" s="18"/>
      <c r="W137" s="18" t="e">
        <f t="shared" si="41"/>
        <v>#DIV/0!</v>
      </c>
      <c r="X137" s="18">
        <f t="shared" si="42"/>
        <v>0</v>
      </c>
    </row>
    <row r="138" spans="1:24" ht="13.5" hidden="1" customHeight="1" x14ac:dyDescent="0.25">
      <c r="A138" s="36" t="s">
        <v>253</v>
      </c>
      <c r="B138" s="37" t="s">
        <v>252</v>
      </c>
      <c r="C138" s="38">
        <v>0</v>
      </c>
      <c r="D138" s="38">
        <v>0</v>
      </c>
      <c r="E138" s="38">
        <v>17347900</v>
      </c>
      <c r="F138" s="36"/>
      <c r="G138" s="38">
        <v>5783400</v>
      </c>
      <c r="H138" s="38">
        <v>11564500</v>
      </c>
      <c r="I138" s="38">
        <v>0</v>
      </c>
      <c r="J138" s="32"/>
      <c r="K138" s="33"/>
      <c r="L138" s="33"/>
      <c r="M138" s="34"/>
      <c r="N138" s="33"/>
      <c r="O138" s="33"/>
      <c r="P138" s="32"/>
      <c r="Q138" s="18" t="e">
        <f t="shared" si="43"/>
        <v>#DIV/0!</v>
      </c>
      <c r="R138" s="18"/>
      <c r="S138" s="32"/>
      <c r="T138" s="32"/>
      <c r="U138" s="18" t="e">
        <f t="shared" si="40"/>
        <v>#DIV/0!</v>
      </c>
      <c r="V138" s="18"/>
      <c r="W138" s="18" t="e">
        <f t="shared" si="41"/>
        <v>#DIV/0!</v>
      </c>
      <c r="X138" s="18">
        <f t="shared" si="42"/>
        <v>0</v>
      </c>
    </row>
    <row r="139" spans="1:24" ht="14.25" hidden="1" customHeight="1" x14ac:dyDescent="0.25">
      <c r="A139" s="36" t="s">
        <v>255</v>
      </c>
      <c r="B139" s="37" t="s">
        <v>254</v>
      </c>
      <c r="C139" s="38">
        <v>0</v>
      </c>
      <c r="D139" s="38">
        <v>0</v>
      </c>
      <c r="E139" s="38">
        <v>11564500</v>
      </c>
      <c r="F139" s="36"/>
      <c r="G139" s="36"/>
      <c r="H139" s="38">
        <v>11564500</v>
      </c>
      <c r="I139" s="38">
        <v>0</v>
      </c>
      <c r="J139" s="32"/>
      <c r="K139" s="33"/>
      <c r="L139" s="33"/>
      <c r="M139" s="34"/>
      <c r="N139" s="34"/>
      <c r="O139" s="33"/>
      <c r="P139" s="32"/>
      <c r="Q139" s="18" t="e">
        <f t="shared" si="43"/>
        <v>#DIV/0!</v>
      </c>
      <c r="R139" s="18"/>
      <c r="S139" s="32"/>
      <c r="T139" s="32"/>
      <c r="U139" s="18" t="e">
        <f t="shared" si="40"/>
        <v>#DIV/0!</v>
      </c>
      <c r="V139" s="18"/>
      <c r="W139" s="18" t="e">
        <f t="shared" si="41"/>
        <v>#DIV/0!</v>
      </c>
      <c r="X139" s="18">
        <f t="shared" si="42"/>
        <v>0</v>
      </c>
    </row>
    <row r="140" spans="1:24" ht="14.25" hidden="1" customHeight="1" x14ac:dyDescent="0.25">
      <c r="A140" s="36" t="s">
        <v>257</v>
      </c>
      <c r="B140" s="37" t="s">
        <v>256</v>
      </c>
      <c r="C140" s="38">
        <v>0</v>
      </c>
      <c r="D140" s="38">
        <v>0</v>
      </c>
      <c r="E140" s="38">
        <v>5783400</v>
      </c>
      <c r="F140" s="36"/>
      <c r="G140" s="38">
        <v>5783400</v>
      </c>
      <c r="H140" s="36"/>
      <c r="I140" s="38">
        <v>0</v>
      </c>
      <c r="J140" s="32"/>
      <c r="K140" s="33"/>
      <c r="L140" s="33"/>
      <c r="M140" s="34"/>
      <c r="N140" s="33"/>
      <c r="O140" s="34"/>
      <c r="P140" s="32"/>
      <c r="Q140" s="18" t="e">
        <f t="shared" si="43"/>
        <v>#DIV/0!</v>
      </c>
      <c r="R140" s="18"/>
      <c r="S140" s="32"/>
      <c r="T140" s="32"/>
      <c r="U140" s="18" t="e">
        <f t="shared" si="40"/>
        <v>#DIV/0!</v>
      </c>
      <c r="V140" s="18"/>
      <c r="W140" s="18" t="e">
        <f t="shared" si="41"/>
        <v>#DIV/0!</v>
      </c>
      <c r="X140" s="18">
        <f t="shared" si="42"/>
        <v>0</v>
      </c>
    </row>
    <row r="141" spans="1:24" ht="14.25" customHeight="1" x14ac:dyDescent="0.25">
      <c r="A141" s="36" t="s">
        <v>275</v>
      </c>
      <c r="B141" s="37" t="s">
        <v>291</v>
      </c>
      <c r="C141" s="38">
        <v>-1012176.51</v>
      </c>
      <c r="D141" s="38">
        <v>-1012176.51</v>
      </c>
      <c r="E141" s="36"/>
      <c r="F141" s="38">
        <v>-1012176.51</v>
      </c>
      <c r="G141" s="36"/>
      <c r="H141" s="36"/>
      <c r="I141" s="38">
        <v>-1012176.51</v>
      </c>
      <c r="J141" s="32">
        <v>35933.9</v>
      </c>
      <c r="K141" s="34"/>
      <c r="L141" s="33">
        <v>-1012176.51</v>
      </c>
      <c r="M141" s="32">
        <v>64.8</v>
      </c>
      <c r="N141" s="34"/>
      <c r="O141" s="34"/>
      <c r="P141" s="32">
        <v>17314.900000000001</v>
      </c>
      <c r="Q141" s="21">
        <f t="shared" ref="Q141" si="44">SUM(P141/M141*100)</f>
        <v>26720.524691358027</v>
      </c>
      <c r="R141" s="6">
        <v>0</v>
      </c>
      <c r="S141" s="32">
        <v>49272.7</v>
      </c>
      <c r="T141" s="32">
        <v>0</v>
      </c>
      <c r="U141" s="22">
        <f t="shared" ref="U141" si="45">SUM(T141/S141*100)</f>
        <v>0</v>
      </c>
      <c r="V141" s="20">
        <v>0</v>
      </c>
      <c r="W141" s="22" t="e">
        <f t="shared" si="41"/>
        <v>#DIV/0!</v>
      </c>
      <c r="X141" s="22">
        <f t="shared" si="42"/>
        <v>17314.900000000001</v>
      </c>
    </row>
    <row r="142" spans="1:24" ht="14.25" customHeight="1" x14ac:dyDescent="0.25">
      <c r="A142" s="36" t="s">
        <v>292</v>
      </c>
      <c r="B142" s="37" t="s">
        <v>293</v>
      </c>
      <c r="C142" s="38">
        <v>-1012176.51</v>
      </c>
      <c r="D142" s="38">
        <v>-1012176.51</v>
      </c>
      <c r="E142" s="36"/>
      <c r="F142" s="38">
        <v>-1012176.51</v>
      </c>
      <c r="G142" s="36"/>
      <c r="H142" s="36"/>
      <c r="I142" s="38">
        <v>-1012176.51</v>
      </c>
      <c r="J142" s="32">
        <v>0</v>
      </c>
      <c r="K142" s="34"/>
      <c r="L142" s="33">
        <v>-1012176.51</v>
      </c>
      <c r="M142" s="32">
        <v>64.8</v>
      </c>
      <c r="N142" s="34"/>
      <c r="O142" s="34"/>
      <c r="P142" s="32">
        <v>0</v>
      </c>
      <c r="Q142" s="21">
        <f t="shared" ref="Q142" si="46">SUM(P142/M142*100)</f>
        <v>0</v>
      </c>
      <c r="R142" s="6">
        <v>0</v>
      </c>
      <c r="S142" s="32">
        <v>0</v>
      </c>
      <c r="T142" s="32">
        <v>0</v>
      </c>
      <c r="U142" s="22" t="e">
        <f t="shared" ref="U142" si="47">SUM(T142/S142*100)</f>
        <v>#DIV/0!</v>
      </c>
      <c r="V142" s="20">
        <v>0</v>
      </c>
      <c r="W142" s="22" t="e">
        <f t="shared" ref="W142" si="48">SUM(P142/T142*100)</f>
        <v>#DIV/0!</v>
      </c>
      <c r="X142" s="22">
        <f t="shared" ref="X142" si="49">SUM(P142-T142)</f>
        <v>0</v>
      </c>
    </row>
    <row r="143" spans="1:24" ht="14.25" customHeight="1" x14ac:dyDescent="0.25">
      <c r="A143" s="36" t="s">
        <v>289</v>
      </c>
      <c r="B143" s="37" t="s">
        <v>290</v>
      </c>
      <c r="C143" s="38"/>
      <c r="D143" s="38"/>
      <c r="E143" s="36"/>
      <c r="F143" s="38"/>
      <c r="G143" s="36"/>
      <c r="H143" s="36"/>
      <c r="I143" s="38"/>
      <c r="J143" s="32">
        <v>0</v>
      </c>
      <c r="K143" s="34"/>
      <c r="L143" s="33"/>
      <c r="M143" s="32"/>
      <c r="N143" s="34"/>
      <c r="O143" s="34"/>
      <c r="P143" s="32">
        <v>334.4</v>
      </c>
      <c r="Q143" s="21" t="e">
        <f t="shared" ref="Q143" si="50">SUM(P143/M143*100)</f>
        <v>#DIV/0!</v>
      </c>
      <c r="R143" s="6">
        <v>0</v>
      </c>
      <c r="S143" s="32">
        <v>470.1</v>
      </c>
      <c r="T143" s="32">
        <v>470.1</v>
      </c>
      <c r="U143" s="22">
        <f t="shared" ref="U143" si="51">SUM(T143/S143*100)</f>
        <v>100</v>
      </c>
      <c r="V143" s="20">
        <v>0</v>
      </c>
      <c r="W143" s="22">
        <f t="shared" ref="W143" si="52">SUM(P143/T143*100)</f>
        <v>71.133801318868322</v>
      </c>
      <c r="X143" s="22">
        <f t="shared" ref="X143" si="53">SUM(P143-T143)</f>
        <v>-135.70000000000005</v>
      </c>
    </row>
    <row r="144" spans="1:24" ht="14.25" customHeight="1" x14ac:dyDescent="0.25">
      <c r="A144" s="36" t="s">
        <v>259</v>
      </c>
      <c r="B144" s="37" t="s">
        <v>258</v>
      </c>
      <c r="C144" s="38">
        <v>-1012176.51</v>
      </c>
      <c r="D144" s="38">
        <v>-1012176.51</v>
      </c>
      <c r="E144" s="36"/>
      <c r="F144" s="38">
        <v>-1012176.51</v>
      </c>
      <c r="G144" s="36"/>
      <c r="H144" s="36"/>
      <c r="I144" s="38">
        <v>-1012176.51</v>
      </c>
      <c r="J144" s="32">
        <v>-2166.5</v>
      </c>
      <c r="K144" s="33"/>
      <c r="L144" s="34"/>
      <c r="M144" s="33"/>
      <c r="N144" s="34"/>
      <c r="O144" s="34"/>
      <c r="P144" s="32">
        <v>-2166.5</v>
      </c>
      <c r="Q144" s="18">
        <f t="shared" si="43"/>
        <v>100</v>
      </c>
      <c r="R144" s="18">
        <f>SUM(P144/32304.7*100)</f>
        <v>-6.7064544787600555</v>
      </c>
      <c r="S144" s="32">
        <v>-1129.5999999999999</v>
      </c>
      <c r="T144" s="32">
        <v>-1129.5999999999999</v>
      </c>
      <c r="U144" s="18">
        <f t="shared" si="40"/>
        <v>100</v>
      </c>
      <c r="V144" s="18">
        <f>SUM(T144/33211.8*100)</f>
        <v>-3.4012007780367211</v>
      </c>
      <c r="W144" s="18">
        <f t="shared" si="41"/>
        <v>191.79355524079321</v>
      </c>
      <c r="X144" s="18">
        <f t="shared" si="42"/>
        <v>-1036.9000000000001</v>
      </c>
    </row>
    <row r="145" spans="1:24" ht="13.5" hidden="1" customHeight="1" x14ac:dyDescent="0.25">
      <c r="A145" s="2" t="s">
        <v>261</v>
      </c>
      <c r="B145" s="3" t="s">
        <v>260</v>
      </c>
      <c r="C145" s="4">
        <v>-1012176.51</v>
      </c>
      <c r="D145" s="4">
        <v>-1012176.51</v>
      </c>
      <c r="E145" s="2"/>
      <c r="F145" s="4">
        <v>-1012176.51</v>
      </c>
      <c r="G145" s="2"/>
      <c r="H145" s="2"/>
      <c r="I145" s="4">
        <v>-1012176.51</v>
      </c>
      <c r="J145" s="32">
        <f t="shared" ref="J145:J148" si="54">SUM(D145/1000)</f>
        <v>-1012.17651</v>
      </c>
      <c r="K145" s="33">
        <v>-1012176.51</v>
      </c>
      <c r="L145" s="34"/>
      <c r="M145" s="33">
        <v>-1012176.51</v>
      </c>
      <c r="N145" s="34"/>
      <c r="O145" s="34"/>
      <c r="P145" s="32">
        <f t="shared" ref="P145:P148" si="55">SUM(K145/1000)</f>
        <v>-1012.17651</v>
      </c>
      <c r="Q145" s="6">
        <f t="shared" si="43"/>
        <v>100</v>
      </c>
      <c r="R145" s="6"/>
      <c r="S145" s="6"/>
      <c r="T145" s="6"/>
      <c r="U145" s="10" t="e">
        <f t="shared" si="40"/>
        <v>#DIV/0!</v>
      </c>
      <c r="V145" s="6"/>
      <c r="W145" s="6"/>
      <c r="X145" s="6"/>
    </row>
    <row r="146" spans="1:24" ht="15" hidden="1" customHeight="1" x14ac:dyDescent="0.25">
      <c r="A146" s="2" t="s">
        <v>263</v>
      </c>
      <c r="B146" s="3" t="s">
        <v>262</v>
      </c>
      <c r="C146" s="4">
        <v>-79339.72</v>
      </c>
      <c r="D146" s="4">
        <v>-79339.72</v>
      </c>
      <c r="E146" s="2"/>
      <c r="F146" s="4">
        <v>-79339.72</v>
      </c>
      <c r="G146" s="2"/>
      <c r="H146" s="2"/>
      <c r="I146" s="4">
        <v>-79339.72</v>
      </c>
      <c r="J146" s="32">
        <f t="shared" si="54"/>
        <v>-79.33972</v>
      </c>
      <c r="K146" s="33">
        <v>-79339.72</v>
      </c>
      <c r="L146" s="34"/>
      <c r="M146" s="33">
        <v>-79339.72</v>
      </c>
      <c r="N146" s="34"/>
      <c r="O146" s="34"/>
      <c r="P146" s="32">
        <f t="shared" si="55"/>
        <v>-79.33972</v>
      </c>
      <c r="Q146" s="6">
        <f t="shared" si="43"/>
        <v>100</v>
      </c>
      <c r="R146" s="6"/>
      <c r="S146" s="6"/>
      <c r="T146" s="6"/>
      <c r="U146" s="10" t="e">
        <f t="shared" si="40"/>
        <v>#DIV/0!</v>
      </c>
      <c r="V146" s="6"/>
      <c r="W146" s="6"/>
      <c r="X146" s="6"/>
    </row>
    <row r="147" spans="1:24" ht="14.25" hidden="1" customHeight="1" x14ac:dyDescent="0.25">
      <c r="A147" s="2" t="s">
        <v>265</v>
      </c>
      <c r="B147" s="3" t="s">
        <v>264</v>
      </c>
      <c r="C147" s="4">
        <v>-2905</v>
      </c>
      <c r="D147" s="4">
        <v>-2905</v>
      </c>
      <c r="E147" s="2"/>
      <c r="F147" s="4">
        <v>-2905</v>
      </c>
      <c r="G147" s="2"/>
      <c r="H147" s="2"/>
      <c r="I147" s="4">
        <v>-2905</v>
      </c>
      <c r="J147" s="32">
        <f t="shared" si="54"/>
        <v>-2.9049999999999998</v>
      </c>
      <c r="K147" s="33">
        <v>-2905</v>
      </c>
      <c r="L147" s="34"/>
      <c r="M147" s="33">
        <v>-2905</v>
      </c>
      <c r="N147" s="34"/>
      <c r="O147" s="34"/>
      <c r="P147" s="32">
        <f t="shared" si="55"/>
        <v>-2.9049999999999998</v>
      </c>
      <c r="Q147" s="6">
        <f t="shared" si="43"/>
        <v>100</v>
      </c>
      <c r="R147" s="6"/>
      <c r="S147" s="6"/>
      <c r="T147" s="6"/>
      <c r="U147" s="10" t="e">
        <f t="shared" si="40"/>
        <v>#DIV/0!</v>
      </c>
      <c r="V147" s="6"/>
      <c r="W147" s="6"/>
      <c r="X147" s="6"/>
    </row>
    <row r="148" spans="1:24" ht="13.5" hidden="1" customHeight="1" x14ac:dyDescent="0.25">
      <c r="A148" s="2" t="s">
        <v>267</v>
      </c>
      <c r="B148" s="3" t="s">
        <v>266</v>
      </c>
      <c r="C148" s="4">
        <v>-929931.79</v>
      </c>
      <c r="D148" s="4">
        <v>-929931.79</v>
      </c>
      <c r="E148" s="2"/>
      <c r="F148" s="4">
        <v>-929931.79</v>
      </c>
      <c r="G148" s="2"/>
      <c r="H148" s="2"/>
      <c r="I148" s="4">
        <v>-929931.79</v>
      </c>
      <c r="J148" s="32">
        <f t="shared" si="54"/>
        <v>-929.93179000000009</v>
      </c>
      <c r="K148" s="33">
        <v>-929931.79</v>
      </c>
      <c r="L148" s="34"/>
      <c r="M148" s="33">
        <v>-929931.79</v>
      </c>
      <c r="N148" s="34"/>
      <c r="O148" s="34"/>
      <c r="P148" s="32">
        <f t="shared" si="55"/>
        <v>-929.93179000000009</v>
      </c>
      <c r="Q148" s="6">
        <f t="shared" si="43"/>
        <v>100</v>
      </c>
      <c r="R148" s="6"/>
      <c r="S148" s="6"/>
      <c r="T148" s="6"/>
      <c r="U148" s="10" t="e">
        <f t="shared" si="40"/>
        <v>#DIV/0!</v>
      </c>
      <c r="V148" s="6"/>
      <c r="W148" s="6"/>
      <c r="X148" s="6"/>
    </row>
    <row r="149" spans="1:24" hidden="1" x14ac:dyDescent="0.25">
      <c r="A149" s="7" t="s">
        <v>15</v>
      </c>
      <c r="B149" s="8" t="s">
        <v>14</v>
      </c>
      <c r="C149" s="9">
        <v>485248323.49000001</v>
      </c>
      <c r="D149" s="9">
        <v>485248323.49000001</v>
      </c>
      <c r="E149" s="9">
        <v>51809200</v>
      </c>
      <c r="F149" s="9">
        <v>449641503.49000001</v>
      </c>
      <c r="G149" s="9">
        <v>25692320</v>
      </c>
      <c r="H149" s="9">
        <v>61723700</v>
      </c>
      <c r="I149" s="9">
        <v>32304723.149999999</v>
      </c>
      <c r="J149" s="30">
        <f>SUM(D149/1000)</f>
        <v>485248.32348999998</v>
      </c>
      <c r="K149" s="31">
        <v>32304723.149999999</v>
      </c>
      <c r="L149" s="31">
        <v>3582108</v>
      </c>
      <c r="M149" s="31">
        <v>30563473.030000001</v>
      </c>
      <c r="N149" s="31">
        <v>956961.38</v>
      </c>
      <c r="O149" s="31">
        <v>4366396.74</v>
      </c>
      <c r="P149" s="30">
        <f>SUM(K149/1000)</f>
        <v>32304.723149999998</v>
      </c>
      <c r="Q149" s="10">
        <f t="shared" si="43"/>
        <v>6.6573590440577242</v>
      </c>
      <c r="R149" s="10"/>
      <c r="S149" s="10"/>
      <c r="T149" s="10"/>
      <c r="U149" s="10" t="e">
        <f t="shared" si="40"/>
        <v>#DIV/0!</v>
      </c>
      <c r="V149" s="10"/>
      <c r="W149" s="10"/>
      <c r="X149" s="10"/>
    </row>
    <row r="152" spans="1:24" x14ac:dyDescent="0.25">
      <c r="A152" s="35"/>
    </row>
    <row r="156" spans="1:24" x14ac:dyDescent="0.25">
      <c r="A156" s="11"/>
    </row>
  </sheetData>
  <mergeCells count="3">
    <mergeCell ref="A2:U2"/>
    <mergeCell ref="J5:R5"/>
    <mergeCell ref="S5:X5"/>
  </mergeCells>
  <pageMargins left="0.15748031496062992" right="0.19685039370078741" top="0.23622047244094491" bottom="0.19685039370078741" header="0.19685039370078741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Округ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Westgate</dc:creator>
  <cp:lastModifiedBy>LASHMANOVA</cp:lastModifiedBy>
  <cp:lastPrinted>2020-02-14T05:28:58Z</cp:lastPrinted>
  <dcterms:created xsi:type="dcterms:W3CDTF">2009-02-11T10:05:52Z</dcterms:created>
  <dcterms:modified xsi:type="dcterms:W3CDTF">2026-04-14T10:56:34Z</dcterms:modified>
</cp:coreProperties>
</file>